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EstaPasta_de_trabalho"/>
  <mc:AlternateContent xmlns:mc="http://schemas.openxmlformats.org/markup-compatibility/2006">
    <mc:Choice Requires="x15">
      <x15ac:absPath xmlns:x15ac="http://schemas.microsoft.com/office/spreadsheetml/2010/11/ac" url="C:\Users\luciana.magliano\Desktop\ESF Nova Suíça\REFORMA DA ESP DR. LUIZ ALEXANDRE 07-24\"/>
    </mc:Choice>
  </mc:AlternateContent>
  <xr:revisionPtr revIDLastSave="0" documentId="13_ncr:1_{52DDAFAC-1C83-4CC1-A991-4C0665362EB4}" xr6:coauthVersionLast="47" xr6:coauthVersionMax="47" xr10:uidLastSave="{00000000-0000-0000-0000-000000000000}"/>
  <bookViews>
    <workbookView xWindow="-120" yWindow="-120" windowWidth="29040" windowHeight="15720" xr2:uid="{00000000-000D-0000-FFFF-FFFF00000000}"/>
  </bookViews>
  <sheets>
    <sheet name="PLANILHA" sheetId="4" r:id="rId1"/>
  </sheets>
  <externalReferences>
    <externalReference r:id="rId2"/>
    <externalReference r:id="rId3"/>
  </externalReferences>
  <definedNames>
    <definedName name="_\0">'[1]#REF'!#REF!</definedName>
    <definedName name="_\a">'[1]#REF'!#REF!</definedName>
    <definedName name="__est1">'[1]#REF'!#REF!</definedName>
    <definedName name="_est1">'[1]#REF'!#REF!</definedName>
    <definedName name="Adm_Local_Deson">#REF!</definedName>
    <definedName name="Adm_Local_Oner">#REF!</definedName>
    <definedName name="Área_Construída__m2">#REF!</definedName>
    <definedName name="_xlnm.Print_Area" localSheetId="0">PLANILHA!$A$1:$J$183</definedName>
    <definedName name="BDI">[2]PLANILHA!$H:$H</definedName>
    <definedName name="BDI_DESONERADO">#REF!</definedName>
    <definedName name="BDI_DIF">#REF!</definedName>
    <definedName name="BDI_ONERADO">#REF!</definedName>
    <definedName name="C_">'[1]#REF'!#REF!</definedName>
    <definedName name="CORRELAÇÃO">#REF!</definedName>
    <definedName name="Database">#REF!</definedName>
    <definedName name="Dias_mês">#REF!</definedName>
    <definedName name="Enc_Compl_Deson">#REF!</definedName>
    <definedName name="Enc_Compl_Oner">#REF!</definedName>
    <definedName name="Endereço">#REF!</definedName>
    <definedName name="Menor_Valor_Total">#REF!</definedName>
    <definedName name="Mes_Base">#REF!</definedName>
    <definedName name="Municipio">#REF!</definedName>
    <definedName name="Nome_do_Projeto">#REF!</definedName>
    <definedName name="Prazo_da_Obra__MESES">#REF!</definedName>
    <definedName name="Revisao">#REF!</definedName>
    <definedName name="Secretaria_Solicitante">#REF!</definedName>
    <definedName name="Total">[2]PLANILHA!$G:$G</definedName>
    <definedName name="TOTAL1">'[1]#REF'!$H$96</definedName>
    <definedName name="TOTAL10">'[1]#REF'!#REF!</definedName>
    <definedName name="TOTAL11">'[1]#REF'!#REF!</definedName>
    <definedName name="TOTAL12">'[1]#REF'!#REF!</definedName>
    <definedName name="TOTAL13">'[1]#REF'!#REF!</definedName>
    <definedName name="TOTAL14">'[1]#REF'!#REF!</definedName>
    <definedName name="TOTAL15">'[1]#REF'!#REF!</definedName>
    <definedName name="TOTAL16">'[1]#REF'!#REF!</definedName>
    <definedName name="TOTAL17">'[1]#REF'!#REF!</definedName>
    <definedName name="TOTAL18">'[1]#REF'!#REF!</definedName>
    <definedName name="TOTAL19">'[1]#REF'!#REF!</definedName>
    <definedName name="TOTAL1A">'[1]#REF'!$H$21</definedName>
    <definedName name="TOTAL1C">'[1]#REF'!$H$58</definedName>
    <definedName name="TOTAL2">'[1]#REF'!$K$96</definedName>
    <definedName name="TOTAL2A">'[1]#REF'!$K$21</definedName>
    <definedName name="TOTAL3">'[1]#REF'!$O$96</definedName>
    <definedName name="TOTAL3A">'[1]#REF'!$O$21</definedName>
    <definedName name="TOTAL4">'[1]#REF'!$U$96</definedName>
    <definedName name="TOTAL4A">'[1]#REF'!$U$21</definedName>
    <definedName name="TOTAL5">'[1]#REF'!$Y$96</definedName>
    <definedName name="TOTAL5A">'[1]#REF'!$Y$21</definedName>
    <definedName name="TOTAL6">'[1]#REF'!#REF!</definedName>
    <definedName name="TOTAL6A">'[1]#REF'!#REF!</definedName>
    <definedName name="TOTAL7">'[1]#REF'!#REF!</definedName>
    <definedName name="TOTAL7A">'[1]#REF'!#REF!</definedName>
    <definedName name="TOTAL7B">'[1]#REF'!#REF!</definedName>
    <definedName name="TOTAL7C">'[1]#REF'!#REF!</definedName>
    <definedName name="TOTAL7D">'[1]#REF'!#REF!</definedName>
    <definedName name="TOTAL7E">'[1]#REF'!#REF!</definedName>
    <definedName name="TOTAL7F">'[1]#REF'!#REF!</definedName>
    <definedName name="TOTAL7G">'[1]#REF'!#REF!</definedName>
    <definedName name="TOTAL7H">'[1]#REF'!#REF!</definedName>
    <definedName name="TOTAL7I">'[1]#REF'!#REF!</definedName>
    <definedName name="TOTAL7J">'[1]#REF'!#REF!</definedName>
    <definedName name="TOTAL7K">'[1]#REF'!#REF!</definedName>
    <definedName name="TOTAL7L">'[1]#REF'!#REF!</definedName>
    <definedName name="TOTAL7O">'[1]#REF'!#REF!</definedName>
    <definedName name="TOTAL7P">'[1]#REF'!#REF!</definedName>
    <definedName name="TOTAL7Q">'[1]#REF'!#REF!</definedName>
    <definedName name="TOTAL7R">'[1]#REF'!#REF!</definedName>
    <definedName name="TOTAL8">'[1]#REF'!#REF!</definedName>
    <definedName name="TOTAL8A">'[1]#REF'!#REF!</definedName>
    <definedName name="TOTAL8B">'[1]#REF'!#REF!</definedName>
    <definedName name="TOTAL8C">'[1]#REF'!#REF!</definedName>
    <definedName name="TOTAL8D">'[1]#REF'!#REF!</definedName>
    <definedName name="TOTAL8E">'[1]#REF'!#REF!</definedName>
    <definedName name="TOTAL8F">'[1]#REF'!#REF!</definedName>
    <definedName name="TOTAL8G">'[1]#REF'!#REF!</definedName>
    <definedName name="TOTAL8H">'[1]#REF'!#REF!</definedName>
    <definedName name="TOTAL8I">'[1]#REF'!#REF!</definedName>
    <definedName name="TOTAL8J">'[1]#REF'!#REF!</definedName>
    <definedName name="TOTAL8K">'[1]#REF'!#REF!</definedName>
    <definedName name="TOTAL8L">'[1]#REF'!#REF!</definedName>
    <definedName name="TOTAL8O">'[1]#REF'!#REF!</definedName>
    <definedName name="TOTAL8P">'[1]#REF'!#REF!</definedName>
    <definedName name="TOTAL8Q">'[1]#REF'!#REF!</definedName>
    <definedName name="TOTAL8R">'[1]#REF'!#REF!</definedName>
    <definedName name="TOTAL9">'[1]#REF'!#REF!</definedName>
    <definedName name="TOTALA">'[1]PLANILHA ATUALIZADA'!#REF!</definedName>
    <definedName name="TOTALB">'[1]PLANILHA ATUALIZADA'!#REF!</definedName>
    <definedName name="TotalBDI">[2]PLANILHA!$I:$I</definedName>
    <definedName name="TOTALC">'[1]PLANILHA ATUALIZADA'!#REF!</definedName>
    <definedName name="TOTALD">'[1]PLANILHA ATUALIZADA'!#REF!</definedName>
    <definedName name="TOTALE">'[1]PLANILHA ATUALIZADA'!#REF!</definedName>
    <definedName name="TOTALF">'[1]PLANILHA ATUALIZADA'!#REF!</definedName>
    <definedName name="TOTALG">'[1]PLANILHA ATUALIZADA'!#REF!</definedName>
    <definedName name="TOTALH">'[1]PLANILHA ATUALIZADA'!#REF!</definedName>
    <definedName name="TOTALI">'[1]PLANILHA ATUALIZADA'!#REF!</definedName>
    <definedName name="TOTALJ">'[1]PLANILHA ATUALIZADA'!#REF!</definedName>
    <definedName name="TOTALK">'[1]PLANILHA ATUALIZADA'!#REF!</definedName>
    <definedName name="TOTALL">'[1]PLANILHA ATUALIZADA'!#REF!</definedName>
    <definedName name="TOTALO">'[1]PLANILHA ATUALIZADA'!#REF!</definedName>
    <definedName name="TOTALP">'[1]PLANILHA ATUALIZADA'!#REF!</definedName>
    <definedName name="TOTALQ">'[1]PLANILHA ATUALIZADA'!#REF!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1" i="4" l="1"/>
  <c r="I132" i="4"/>
  <c r="J131" i="4" l="1"/>
  <c r="J132" i="4"/>
  <c r="J99" i="4" l="1"/>
  <c r="J136" i="4"/>
  <c r="J108" i="4"/>
  <c r="I36" i="4" l="1"/>
  <c r="I151" i="4"/>
  <c r="I69" i="4"/>
  <c r="I112" i="4"/>
  <c r="I155" i="4"/>
  <c r="I154" i="4"/>
  <c r="I40" i="4"/>
  <c r="I169" i="4"/>
  <c r="J170" i="4"/>
  <c r="I170" i="4"/>
  <c r="J138" i="4"/>
  <c r="I38" i="4"/>
  <c r="J69" i="4"/>
  <c r="J112" i="4"/>
  <c r="I141" i="4"/>
  <c r="I152" i="4"/>
  <c r="I65" i="4"/>
  <c r="J86" i="4"/>
  <c r="J38" i="4"/>
  <c r="J129" i="4"/>
  <c r="I86" i="4"/>
  <c r="I129" i="4"/>
  <c r="J155" i="4"/>
  <c r="J115" i="4"/>
  <c r="J70" i="4"/>
  <c r="J40" i="4"/>
  <c r="J62" i="4"/>
  <c r="J114" i="4"/>
  <c r="I115" i="4"/>
  <c r="J61" i="4"/>
  <c r="I70" i="4"/>
  <c r="I62" i="4"/>
  <c r="J154" i="4"/>
  <c r="I114" i="4"/>
  <c r="J28" i="4"/>
  <c r="I39" i="4"/>
  <c r="J169" i="4"/>
  <c r="J65" i="4"/>
  <c r="J39" i="4"/>
  <c r="J150" i="4"/>
  <c r="J130" i="4"/>
  <c r="J68" i="4"/>
  <c r="J46" i="4"/>
  <c r="I150" i="4"/>
  <c r="J153" i="4"/>
  <c r="I130" i="4"/>
  <c r="J53" i="4"/>
  <c r="I68" i="4"/>
  <c r="I46" i="4"/>
  <c r="I153" i="4"/>
  <c r="J76" i="4"/>
  <c r="I71" i="4"/>
  <c r="J37" i="4"/>
  <c r="J140" i="4"/>
  <c r="J75" i="4"/>
  <c r="I76" i="4"/>
  <c r="J168" i="4"/>
  <c r="J71" i="4"/>
  <c r="I37" i="4"/>
  <c r="J35" i="4"/>
  <c r="J111" i="4"/>
  <c r="I140" i="4"/>
  <c r="I75" i="4"/>
  <c r="I144" i="4"/>
  <c r="J145" i="4"/>
  <c r="J110" i="4"/>
  <c r="J36" i="4"/>
  <c r="I35" i="4"/>
  <c r="I111" i="4"/>
  <c r="J141" i="4"/>
  <c r="J151" i="4"/>
  <c r="J152" i="4"/>
  <c r="J144" i="4"/>
  <c r="I145" i="4"/>
  <c r="J77" i="4"/>
  <c r="J81" i="4"/>
  <c r="J116" i="4"/>
  <c r="J156" i="4"/>
  <c r="J160" i="4"/>
  <c r="J157" i="4"/>
  <c r="J158" i="4"/>
  <c r="J159" i="4"/>
  <c r="J58" i="4"/>
  <c r="J56" i="4"/>
  <c r="J57" i="4"/>
  <c r="J113" i="4"/>
  <c r="J90" i="4"/>
  <c r="J45" i="4"/>
  <c r="J74" i="4"/>
  <c r="J41" i="4"/>
  <c r="J89" i="4"/>
  <c r="J91" i="4"/>
  <c r="J73" i="4"/>
  <c r="J44" i="4"/>
  <c r="J43" i="4"/>
  <c r="J42" i="4"/>
  <c r="J72" i="4"/>
  <c r="J87" i="4"/>
  <c r="J88" i="4"/>
  <c r="J126" i="4"/>
  <c r="I108" i="4"/>
  <c r="J67" i="4"/>
  <c r="I168" i="4"/>
  <c r="J124" i="4"/>
  <c r="J98" i="4"/>
  <c r="I61" i="4"/>
  <c r="J66" i="4"/>
  <c r="J84" i="4"/>
  <c r="J106" i="4"/>
  <c r="J121" i="4"/>
  <c r="J137" i="4"/>
  <c r="J29" i="4"/>
  <c r="J109" i="4"/>
  <c r="I121" i="4"/>
  <c r="J149" i="4"/>
  <c r="J105" i="4"/>
  <c r="J167" i="4"/>
  <c r="J125" i="4"/>
  <c r="J101" i="4"/>
  <c r="J100" i="4"/>
  <c r="J103" i="4"/>
  <c r="J122" i="4"/>
  <c r="J165" i="4"/>
  <c r="J135" i="4"/>
  <c r="J96" i="4"/>
  <c r="J31" i="4"/>
  <c r="J95" i="4"/>
  <c r="J128" i="4"/>
  <c r="J92" i="4"/>
  <c r="J34" i="4"/>
  <c r="J148" i="4"/>
  <c r="J104" i="4"/>
  <c r="J139" i="4"/>
  <c r="J166" i="4"/>
  <c r="J80" i="4"/>
  <c r="J127" i="4"/>
  <c r="J27" i="4"/>
  <c r="J97" i="4"/>
  <c r="J120" i="4"/>
  <c r="J30" i="4"/>
  <c r="I21" i="4"/>
  <c r="I20" i="4" s="1"/>
  <c r="I107" i="4"/>
  <c r="J21" i="4"/>
  <c r="J20" i="4" s="1"/>
  <c r="J123" i="4"/>
  <c r="J107" i="4"/>
  <c r="J85" i="4"/>
  <c r="J102" i="4"/>
  <c r="J79" i="4" l="1"/>
  <c r="I60" i="4"/>
  <c r="J60" i="4"/>
  <c r="I99" i="4"/>
  <c r="I143" i="4"/>
  <c r="J143" i="4"/>
  <c r="I77" i="4"/>
  <c r="I116" i="4"/>
  <c r="I81" i="4"/>
  <c r="I159" i="4"/>
  <c r="I156" i="4"/>
  <c r="I157" i="4"/>
  <c r="I160" i="4"/>
  <c r="I158" i="4"/>
  <c r="I57" i="4"/>
  <c r="I56" i="4"/>
  <c r="J55" i="4"/>
  <c r="I58" i="4"/>
  <c r="I113" i="4"/>
  <c r="I43" i="4"/>
  <c r="I44" i="4"/>
  <c r="I72" i="4"/>
  <c r="I41" i="4"/>
  <c r="I87" i="4"/>
  <c r="I42" i="4"/>
  <c r="I74" i="4"/>
  <c r="I88" i="4"/>
  <c r="I73" i="4"/>
  <c r="I91" i="4"/>
  <c r="I45" i="4"/>
  <c r="I89" i="4"/>
  <c r="I90" i="4"/>
  <c r="I110" i="4"/>
  <c r="J147" i="4"/>
  <c r="J94" i="4"/>
  <c r="J83" i="4"/>
  <c r="J64" i="4"/>
  <c r="J52" i="4"/>
  <c r="J26" i="4"/>
  <c r="I136" i="4"/>
  <c r="I67" i="4"/>
  <c r="I53" i="4"/>
  <c r="I138" i="4"/>
  <c r="I28" i="4"/>
  <c r="I149" i="4"/>
  <c r="I66" i="4"/>
  <c r="I148" i="4"/>
  <c r="I102" i="4"/>
  <c r="I30" i="4"/>
  <c r="I84" i="4"/>
  <c r="I122" i="4"/>
  <c r="I137" i="4"/>
  <c r="I123" i="4"/>
  <c r="I27" i="4"/>
  <c r="I124" i="4"/>
  <c r="I85" i="4"/>
  <c r="I96" i="4"/>
  <c r="I92" i="4"/>
  <c r="J164" i="4"/>
  <c r="I31" i="4"/>
  <c r="I128" i="4"/>
  <c r="I104" i="4"/>
  <c r="I126" i="4"/>
  <c r="I125" i="4"/>
  <c r="I106" i="4"/>
  <c r="I120" i="4"/>
  <c r="I29" i="4"/>
  <c r="I139" i="4"/>
  <c r="I34" i="4"/>
  <c r="I166" i="4"/>
  <c r="I100" i="4"/>
  <c r="I97" i="4"/>
  <c r="I135" i="4"/>
  <c r="I167" i="4"/>
  <c r="I98" i="4"/>
  <c r="I80" i="4"/>
  <c r="I105" i="4"/>
  <c r="I109" i="4"/>
  <c r="I103" i="4"/>
  <c r="I127" i="4"/>
  <c r="J134" i="4"/>
  <c r="I95" i="4"/>
  <c r="I101" i="4"/>
  <c r="I165" i="4"/>
  <c r="I79" i="4" l="1"/>
  <c r="I55" i="4"/>
  <c r="I147" i="4"/>
  <c r="I134" i="4"/>
  <c r="I94" i="4"/>
  <c r="I83" i="4"/>
  <c r="I64" i="4"/>
  <c r="I52" i="4"/>
  <c r="I164" i="4"/>
  <c r="I26" i="4"/>
  <c r="J119" i="4" l="1"/>
  <c r="J118" i="4" s="1"/>
  <c r="I119" i="4"/>
  <c r="I118" i="4" s="1"/>
  <c r="J48" i="4" l="1"/>
  <c r="I48" i="4"/>
  <c r="I47" i="4" l="1"/>
  <c r="I49" i="4"/>
  <c r="J49" i="4"/>
  <c r="J47" i="4"/>
  <c r="J50" i="4" l="1"/>
  <c r="J33" i="4" s="1"/>
  <c r="I50" i="4"/>
  <c r="I33" i="4" s="1"/>
  <c r="I24" i="4" l="1"/>
  <c r="I23" i="4" s="1"/>
  <c r="I172" i="4"/>
  <c r="J24" i="4" l="1"/>
  <c r="J23" i="4" s="1"/>
  <c r="I174" i="4"/>
  <c r="I176" i="4" s="1"/>
  <c r="J172" i="4" l="1"/>
  <c r="J174" i="4" l="1"/>
  <c r="J176" i="4" s="1"/>
  <c r="I178" i="4" l="1"/>
  <c r="E178" i="4"/>
</calcChain>
</file>

<file path=xl/sharedStrings.xml><?xml version="1.0" encoding="utf-8"?>
<sst xmlns="http://schemas.openxmlformats.org/spreadsheetml/2006/main" count="643" uniqueCount="500">
  <si>
    <t xml:space="preserve">Fazem parte desta Planilha Orçamentária: </t>
  </si>
  <si>
    <t>CRONOGRAMA FÍSICO - FINANCEIRO - Anexo nº 01.</t>
  </si>
  <si>
    <t>DEMONSTRATIVO  DA  COMPOSIÇÃO  DO  B.D.I. - Anexo nº 04.</t>
  </si>
  <si>
    <t>PLANILHA ORÇAMENTÁRIA</t>
  </si>
  <si>
    <t>ITEM</t>
  </si>
  <si>
    <t>CÓDIGO DESONERADO</t>
  </si>
  <si>
    <t>CÓDIGO ONERADO</t>
  </si>
  <si>
    <t>DESCRIÇÃO</t>
  </si>
  <si>
    <t>UN</t>
  </si>
  <si>
    <t>QUANT</t>
  </si>
  <si>
    <t xml:space="preserve">PREÇO DESONERADO </t>
  </si>
  <si>
    <t xml:space="preserve">PREÇO ONERADO </t>
  </si>
  <si>
    <t>TOTAL DESONERADO</t>
  </si>
  <si>
    <t>TOTAL ONERADO</t>
  </si>
  <si>
    <t>TOTAL DO ITEM</t>
  </si>
  <si>
    <t>1.1</t>
  </si>
  <si>
    <t>2.1</t>
  </si>
  <si>
    <t>3.1</t>
  </si>
  <si>
    <t>3.2</t>
  </si>
  <si>
    <t>3.3</t>
  </si>
  <si>
    <t>3.4</t>
  </si>
  <si>
    <t>3.5</t>
  </si>
  <si>
    <t>4.1</t>
  </si>
  <si>
    <t>4.2</t>
  </si>
  <si>
    <t>4.3</t>
  </si>
  <si>
    <t>4.4</t>
  </si>
  <si>
    <t>4.5</t>
  </si>
  <si>
    <t>4.6</t>
  </si>
  <si>
    <t>4.7</t>
  </si>
  <si>
    <t>5.1</t>
  </si>
  <si>
    <t>7.1</t>
  </si>
  <si>
    <t>7.2</t>
  </si>
  <si>
    <t>8.1</t>
  </si>
  <si>
    <t>8.2</t>
  </si>
  <si>
    <t>8.3</t>
  </si>
  <si>
    <t>8.4</t>
  </si>
  <si>
    <t>8.5</t>
  </si>
  <si>
    <t>8.6</t>
  </si>
  <si>
    <t>8.7</t>
  </si>
  <si>
    <t>9.1</t>
  </si>
  <si>
    <t>10.1</t>
  </si>
  <si>
    <t>10.2</t>
  </si>
  <si>
    <t>10.3</t>
  </si>
  <si>
    <t>11.1</t>
  </si>
  <si>
    <t>11.2</t>
  </si>
  <si>
    <t>11.3</t>
  </si>
  <si>
    <t>11.4</t>
  </si>
  <si>
    <t>11.5</t>
  </si>
  <si>
    <t>11.6</t>
  </si>
  <si>
    <t>11.7</t>
  </si>
  <si>
    <t>11.8</t>
  </si>
  <si>
    <t>11.9</t>
  </si>
  <si>
    <t>11.10</t>
  </si>
  <si>
    <t>11.11</t>
  </si>
  <si>
    <t>11.12</t>
  </si>
  <si>
    <t>11.13</t>
  </si>
  <si>
    <t>11.14</t>
  </si>
  <si>
    <t>11.15</t>
  </si>
  <si>
    <t>11.16</t>
  </si>
  <si>
    <t>11.17</t>
  </si>
  <si>
    <t>12.1</t>
  </si>
  <si>
    <t>12.2</t>
  </si>
  <si>
    <t>12.3</t>
  </si>
  <si>
    <t>12.4</t>
  </si>
  <si>
    <t>12.5</t>
  </si>
  <si>
    <t>12.6</t>
  </si>
  <si>
    <t>12.7</t>
  </si>
  <si>
    <t>12.8</t>
  </si>
  <si>
    <t>12.9</t>
  </si>
  <si>
    <t>12.10</t>
  </si>
  <si>
    <t>12.11</t>
  </si>
  <si>
    <t>12.12</t>
  </si>
  <si>
    <t>12.13</t>
  </si>
  <si>
    <t>12.14</t>
  </si>
  <si>
    <t>13.1</t>
  </si>
  <si>
    <t>13.2</t>
  </si>
  <si>
    <t>13.3</t>
  </si>
  <si>
    <t>13.4</t>
  </si>
  <si>
    <t>13.5</t>
  </si>
  <si>
    <t>13.6</t>
  </si>
  <si>
    <t>13.7</t>
  </si>
  <si>
    <t>14.1</t>
  </si>
  <si>
    <t>14.2</t>
  </si>
  <si>
    <t>15.1</t>
  </si>
  <si>
    <t>15.2</t>
  </si>
  <si>
    <t>15.3</t>
  </si>
  <si>
    <t>15.4</t>
  </si>
  <si>
    <t>15.5</t>
  </si>
  <si>
    <t>17.1</t>
  </si>
  <si>
    <t>17.2</t>
  </si>
  <si>
    <t>17.3</t>
  </si>
  <si>
    <t>17.4</t>
  </si>
  <si>
    <t>17.5</t>
  </si>
  <si>
    <t>17.6</t>
  </si>
  <si>
    <t xml:space="preserve">TOTAL DO ORÇAMENTO </t>
  </si>
  <si>
    <t>BDI</t>
  </si>
  <si>
    <t>TOTAL GERAL (com BDI)</t>
  </si>
  <si>
    <t>SERÁ CONSIDERADO O MENOR PREÇO</t>
  </si>
  <si>
    <t>T</t>
  </si>
  <si>
    <t>1.0 - ADMINISTRAÇÃO LOCAL</t>
  </si>
  <si>
    <t>01.090.0000-5</t>
  </si>
  <si>
    <t>2.0 - ENCARGOS COMPLEMENTARES</t>
  </si>
  <si>
    <t>05.100.1000-5</t>
  </si>
  <si>
    <t>3.0 - SERVIÇOS PRELIMINARES, DE ESCRITÓRIO,  LABORATÓRIO, CAMPO</t>
  </si>
  <si>
    <t>02.020.0001-0</t>
  </si>
  <si>
    <t>01.050.0515-0</t>
  </si>
  <si>
    <t>01.050.0478-0</t>
  </si>
  <si>
    <t>01.050.0452-0</t>
  </si>
  <si>
    <t>4.0 - DEMOLIÇÃO</t>
  </si>
  <si>
    <t>05.001.0147-0</t>
  </si>
  <si>
    <t>05.001.0015-0</t>
  </si>
  <si>
    <t>5.0 - MOVIMENTAÇÃO DE TERRA</t>
  </si>
  <si>
    <t>03.001.0001-1</t>
  </si>
  <si>
    <t>M3</t>
  </si>
  <si>
    <t>6.0 - ESTRUTURA</t>
  </si>
  <si>
    <t>7.0 - ALVENARIA</t>
  </si>
  <si>
    <t>12.005.0010-0</t>
  </si>
  <si>
    <t>13.001.0025-1</t>
  </si>
  <si>
    <t>8.0 - REVESTIMENTO</t>
  </si>
  <si>
    <t>13.331.0015-0</t>
  </si>
  <si>
    <t>9.0 - PAVIMENTO</t>
  </si>
  <si>
    <t>10.0 - IMPERMEABILIZAÇÃO E COBERTURA</t>
  </si>
  <si>
    <t>11.0 - ESQUADRIAS</t>
  </si>
  <si>
    <t>14.004.0121-0</t>
  </si>
  <si>
    <t>13.348.0050-0</t>
  </si>
  <si>
    <t>14.006.0008-0</t>
  </si>
  <si>
    <t>14.009.0010-0</t>
  </si>
  <si>
    <t>13.348.0070-0</t>
  </si>
  <si>
    <t>12.0 - INSTALAÇÕES HIDROSANITÁRIAS</t>
  </si>
  <si>
    <t>15.004.0063-0</t>
  </si>
  <si>
    <t>13.0 - INSTALAÇÕES ELÉTRICAS</t>
  </si>
  <si>
    <t>15.020.0205-0</t>
  </si>
  <si>
    <t>18.027.0496-0</t>
  </si>
  <si>
    <t>14.0 - INSTALAÇÕES ESPECIAIS</t>
  </si>
  <si>
    <t>15.0 - PINTURA</t>
  </si>
  <si>
    <t>17.025.0005-1</t>
  </si>
  <si>
    <t>16.0 - DRENAGEM PLUVIAL</t>
  </si>
  <si>
    <t>17.0 - SERVIÇOS COMPLEMENTARES</t>
  </si>
  <si>
    <t>05.050.0008-0</t>
  </si>
  <si>
    <t>M2</t>
  </si>
  <si>
    <t>01.090.0000-F</t>
  </si>
  <si>
    <t>ADMINISTRAÇÃO LOCAL</t>
  </si>
  <si>
    <t>05.100.1000-F</t>
  </si>
  <si>
    <t>ENCARGOS COMPLEMENTARES</t>
  </si>
  <si>
    <t>M</t>
  </si>
  <si>
    <t>4.8</t>
  </si>
  <si>
    <t>4.9</t>
  </si>
  <si>
    <t>4.10</t>
  </si>
  <si>
    <t>4.11</t>
  </si>
  <si>
    <t>4.12</t>
  </si>
  <si>
    <t>4.13</t>
  </si>
  <si>
    <t>4.14</t>
  </si>
  <si>
    <t>4.15</t>
  </si>
  <si>
    <t>4.16</t>
  </si>
  <si>
    <t>4.17</t>
  </si>
  <si>
    <t>6.1</t>
  </si>
  <si>
    <t>6.2</t>
  </si>
  <si>
    <t>6.3</t>
  </si>
  <si>
    <t>8.8</t>
  </si>
  <si>
    <t>8.9</t>
  </si>
  <si>
    <t>8.10</t>
  </si>
  <si>
    <t>8.11</t>
  </si>
  <si>
    <t>8.12</t>
  </si>
  <si>
    <t>8.13</t>
  </si>
  <si>
    <t>9.2</t>
  </si>
  <si>
    <t>10.4</t>
  </si>
  <si>
    <t>10.5</t>
  </si>
  <si>
    <t>10.6</t>
  </si>
  <si>
    <t>10.7</t>
  </si>
  <si>
    <t>10.8</t>
  </si>
  <si>
    <t>10.9</t>
  </si>
  <si>
    <t>11.18</t>
  </si>
  <si>
    <t>11.19</t>
  </si>
  <si>
    <t>11.20</t>
  </si>
  <si>
    <t>11.21</t>
  </si>
  <si>
    <t>11.22</t>
  </si>
  <si>
    <t>15.6</t>
  </si>
  <si>
    <t>15.7</t>
  </si>
  <si>
    <t>15.8</t>
  </si>
  <si>
    <t>15.9</t>
  </si>
  <si>
    <t>15.10</t>
  </si>
  <si>
    <t>15.11</t>
  </si>
  <si>
    <t>15.12</t>
  </si>
  <si>
    <t>15.13</t>
  </si>
  <si>
    <t>01.001.0150-0</t>
  </si>
  <si>
    <t>CONTROLE TECNOLOGICO DE OBRAS EM CONCRETO ARMADO CONSIDERANDO APENAS O CONTROLE DO CONCRETO E CONSTANDO DE COLETA,MOLDAGEM E CAPEAMENTO DE CORPOS DE PROVA,TRANSPORTE ATE 50KM,ENSAIOS DE RESISTENCIA A COMPRESSAO AOS 3, 7 E 28 DIAS E "SLUMP TEST",MEDIDO POR M3 DE CONCRETO COLOCADO NAS FORMAS</t>
  </si>
  <si>
    <t>01.001.0150-A</t>
  </si>
  <si>
    <t>PROJETO EXECUTIVO DE INSTALACAO DE ESGOTO SANITARIO E AGUASPLUVIAIS,CONSIDERANDO O PROJETO BASICO EXISTENTE,PARA PREDIOS ESCOLARES E/OU ADMINISTRATIVOS ATE 500M2,APRESENTADO NOS PADROES DA CONTRATANTE,INCLUSIVE AS LEGALIZACOES PERTINENTES</t>
  </si>
  <si>
    <t>01.050.0452-A</t>
  </si>
  <si>
    <t>PROJETO EXECUTIVO DE INSTALACAO HIDRAULICA,CONSIDERANDO O PROJETO BASICO EXISTENTE,PARA PREDIOS ESCOLARES E/OU ADMINISTRATIVOS ATE 500M2,APRESENTADO NOS PADROES DA CONTRATANTE,INCLUSIVE AS LEGALIZACOES PERTINENTES</t>
  </si>
  <si>
    <t>01.050.0478-A</t>
  </si>
  <si>
    <t>PROJETO EXECUTIVO DE INSTALACAO ELETRICA,CONSIDERANDO O PROJETO BASICO EXISTENTE,PARA PREDIOS ESCOLARES E/OU ADMINISTRATIVOS ATE 500M2,APRESENTADO NOS PADROES DA CONTRATANTE,INCLUSIVE AS LEGALIZACOES PERTINENTES</t>
  </si>
  <si>
    <t>01.050.0515-A</t>
  </si>
  <si>
    <t>01.050.0552-0</t>
  </si>
  <si>
    <t>PROJETO EXECUTIVO ESTRUTURAL PARA PREDIOS ESCOLARES E/OU ADMINISTRATIVOS ATE 500M2,CONSIDERANDO O PROJETO BASICO EXISTENTE,APRESENTADO NOS PADROES DA CONTRATANTE,CONSTANDO DE PLANTAS DE FORMA,ARMACAO E DETALHES</t>
  </si>
  <si>
    <t>01.050.0552-A</t>
  </si>
  <si>
    <t>PLACA DE IDENTIFICACAO DE OBRA PUBLICA,INCLUSIVE PINTURA E SUPORTES DE MADEIRA.FORNECIMENTO E COLOCACAO</t>
  </si>
  <si>
    <t>02.020.0001-A</t>
  </si>
  <si>
    <t>M2XMES</t>
  </si>
  <si>
    <t>ESCAVACAO MANUAL DE VALA/CAVA EM MATERIAL DE 1ª CATEGORIA (A(AREIA,ARGILA OU PICARRA),ATE 1,50M DE PROFUNDIDADE,EXCLUSIVE ESCORAMENTO E ESGOTAMENTO</t>
  </si>
  <si>
    <t>03.001.0001-B</t>
  </si>
  <si>
    <t>04.005.0003-0</t>
  </si>
  <si>
    <t>T X KM</t>
  </si>
  <si>
    <t>04.005.0003-A</t>
  </si>
  <si>
    <t>04.006.0013-1</t>
  </si>
  <si>
    <t>CARGA E DESCARGA MANUAL DE PECAS DE PESO REDUZIDO:TIJOLOS,TELHAS,CIMENTO E AGREGADOS EM SACOS,EM CAMINHAO DE CARROCERIAFIXA A OLEO DIESEL,COM CAPACIDADE UTIL DE 7,5T,INCLUSIVE O TEMPO DE CARGA,DESCARGA E MANOBRA</t>
  </si>
  <si>
    <t>04.006.0013-B</t>
  </si>
  <si>
    <t>04.020.0122-0</t>
  </si>
  <si>
    <t>M2XKM</t>
  </si>
  <si>
    <t>04.020.0122-A</t>
  </si>
  <si>
    <t>04.021.0010-0</t>
  </si>
  <si>
    <t>CARGA E DESCARGA MANUAL DE ANDAIME TUBULAR,INCLUSIVE TEMPO DE ESPERA DO CAMINHAO,CONSIDERANDO-SE A AREA DE PROJECAO VERTICAL</t>
  </si>
  <si>
    <t>04.021.0010-A</t>
  </si>
  <si>
    <t>DEMOLICAO DE PISO DE LADRILHO COM RESPECTIVA CAMADA DE ARGAMASSA DE ASSENTAMENTO,INCLUSIVE EMPILHAMENTO LATERAL DENTRO DO CANTEIRO DE SERVICO</t>
  </si>
  <si>
    <t>05.001.0015-A</t>
  </si>
  <si>
    <t>05.001.0016-0</t>
  </si>
  <si>
    <t>DEMOLICAO MANUAL DE PISO CIMENTADO,EXCLUSIVE A BASE DE CONCRETO,INCLUSIVE EMPILHAMENTO LATERAL DENTRO DO CANTEIRO DE SERVICO</t>
  </si>
  <si>
    <t>05.001.0016-A</t>
  </si>
  <si>
    <t>05.001.0018-0</t>
  </si>
  <si>
    <t>DEMOLICAO MANUAL DE PISO CIMENTADO E DA RESPECTIVA BASE DE CONCRETO,OU PASSEIO DE CONCRETO,INCLUSIVE EMPILHAMENTO LATERAL DENTRO DO CANTEIRO DE SERVICO</t>
  </si>
  <si>
    <t>05.001.0018-A</t>
  </si>
  <si>
    <t>05.001.0023-0</t>
  </si>
  <si>
    <t>DEMOLICAO MANUAL DE ALVENARIA DE TIJOLOS FURADOS,INCLUSIVE EMPILHAMENTO LATERAL DENTRO DO CANTEIRO DE SERVICO</t>
  </si>
  <si>
    <t>05.001.0023-A</t>
  </si>
  <si>
    <t>05.001.0040-0</t>
  </si>
  <si>
    <t>REMOCAO DE COBERTURA EM TELHAS DE ALUMINIO,EXCLUSIVE SUPORTE,ESTRUTURA OU MADEIRAMENTO,MEDIDA PELA AREA REAL DE COBERTURA</t>
  </si>
  <si>
    <t>05.001.0040-A</t>
  </si>
  <si>
    <t>05.001.0041-0</t>
  </si>
  <si>
    <t>05.001.0041-A</t>
  </si>
  <si>
    <t>05.001.0050-0</t>
  </si>
  <si>
    <t>REMOCAO DE COBERTURA EM TELHAS COLONIAIS,INCLUSIVE MADEIRAMENTO,MEDIDO O CONJUNTO PELA AREA REAL DE COBERTURA</t>
  </si>
  <si>
    <t>05.001.0050-A</t>
  </si>
  <si>
    <t>05.001.0055-0</t>
  </si>
  <si>
    <t>REMOCAO DE FORRO DE ESTUQUE,GESSO,PLACAS PRENSADAS E SEMELHANTES</t>
  </si>
  <si>
    <t>05.001.0055-A</t>
  </si>
  <si>
    <t>05.001.0134-0</t>
  </si>
  <si>
    <t>ARRANCAMENTO DE PORTAS,JANELAS E CAIXILHOS DE AR CONDICIONADO OU OUTROS</t>
  </si>
  <si>
    <t>05.001.0134-A</t>
  </si>
  <si>
    <t>05.001.0145-0</t>
  </si>
  <si>
    <t>ARRANCAMENTO DE APARELHOS SANITARIOS</t>
  </si>
  <si>
    <t>05.001.0145-A</t>
  </si>
  <si>
    <t>05.001.0146-0</t>
  </si>
  <si>
    <t>ARRANCAMENTO DE BANCADA DE PIA/LAVATORIO OU BANCA SECA DE ATE 1,00M DE ALTURA E ATE 0,80M DE LARGURA</t>
  </si>
  <si>
    <t>05.001.0146-A</t>
  </si>
  <si>
    <t>ARRANCAMENTO DE GRADES,GRADIS,ALAMBRADOS,CERCAS E PORTOES</t>
  </si>
  <si>
    <t>05.001.0147-A</t>
  </si>
  <si>
    <t>05.001.0163-0</t>
  </si>
  <si>
    <t>RETIRADA CUIDADOSA DE AZULEJOS OU LADRILHOS CERAMICOS E RESPECTIVA ARGAMASSA DE ASSENTAMENTO,SEM REAPROVEITAMENTO DO MATERIAL RETIRADO</t>
  </si>
  <si>
    <t>05.001.0163-A</t>
  </si>
  <si>
    <t>05.001.0164-0</t>
  </si>
  <si>
    <t>RETIRADA CUIDADOSA DE REVESTIMENTO DE ARGAMASSA(INTERNO OU EXTERNO)</t>
  </si>
  <si>
    <t>05.001.0164-A</t>
  </si>
  <si>
    <t>05.005.0012-1</t>
  </si>
  <si>
    <t>PLATAFORMA OU PASSARELA DE MADEIRA DE 1ª,CONSIDERANDO-SE APROVEITAMENTO DA  MADEIRA 20 VEZES,EXCLUSIVE ANDAIME OU OUTROSUPORTE E MOVIMENTACAO(VIDE ITEM 05.008.0008)</t>
  </si>
  <si>
    <t>05.005.0012-B</t>
  </si>
  <si>
    <t>05.006.0001-1</t>
  </si>
  <si>
    <t>LOCACAO DE ANDAIME COM ELEMENTOS TUBULARES SOBRE SAPATAS FIXAS,CONSIDERANDO-SE A AREA DA PROJECAO VERTICAL DO ANDAIME EPAGO PELO TEMPO NECESSARIO A SUA UTILIZACAO,EXCLUSIVE TRANSPORTE DOS ELEMENTOS DO ANDAIME ATE A OBRA,PLATAFORMA OU PASSARELA DE PINHO,MONTAGEM E DESMONTAGEM DOS ANDAIMES</t>
  </si>
  <si>
    <t>05.006.0001-B</t>
  </si>
  <si>
    <t>05.008.0001-0</t>
  </si>
  <si>
    <t>MONTAGEM E DESMONTAGEM DE ANDAIME COM ELEMENTOS TUBULARES,CONSIDERANDO-SE A AREA VERTICAL RECOBERTA</t>
  </si>
  <si>
    <t>05.008.0001-A</t>
  </si>
  <si>
    <t>PLACA DE INAUGURACAO EM BRONZE COM AS DIMENSOES DE (0,35X0,50)M.FORNECIMENTO E COLOCACAO</t>
  </si>
  <si>
    <t>05.050.0008-A</t>
  </si>
  <si>
    <t>05.054.0001-0</t>
  </si>
  <si>
    <t>PLACA DE ACRILICO PARA IDENTIFICACAO DE PORTAS,MEDINDO (25X8)CM.FORNECIMENTO E COLOCACAO</t>
  </si>
  <si>
    <t>05.054.0001-A</t>
  </si>
  <si>
    <t>05.054.0015-0</t>
  </si>
  <si>
    <t>05.054.0015-A</t>
  </si>
  <si>
    <t>05.055.0022-0</t>
  </si>
  <si>
    <t>LETRA CAIXA DE ACO INOX POLIDO OU ESCOVADO,COM 30CM DE ALTURA,ESPESSURA DE 3CM,COM PINOS PARA FIXACAO.FORNECIMENTO E COLOCACAO</t>
  </si>
  <si>
    <t>05.055.0022-A</t>
  </si>
  <si>
    <t>05.057.0010-0</t>
  </si>
  <si>
    <t>05.057.0010-A</t>
  </si>
  <si>
    <t>11.013.0130-0</t>
  </si>
  <si>
    <t>11.013.0130-A</t>
  </si>
  <si>
    <t>11.030.0020-0</t>
  </si>
  <si>
    <t>11.030.0020-A</t>
  </si>
  <si>
    <t>12.005.0010-A</t>
  </si>
  <si>
    <t>12.005.0175-0</t>
  </si>
  <si>
    <t>ALVENARIA DE BLOCOS DE CONCRETO ESTRUTURAL 15X20X40CM,ASSENTES COM ARGAMASSA DE CIMENTO E AREIA,NO TRACO 1:8,EM PAREDESDE 0,15M DE ESPESSURA,COM VAOS OU ARESTAS,DE 3,00M A 4,50M DE ALTURA E MEDIDA PELA AREA REAL</t>
  </si>
  <si>
    <t>12.005.0175-A</t>
  </si>
  <si>
    <t>EMBOCO COM ARGAMASSA DE CIMENTO E AREIA,NO TRACO 1:3 COM 1,5CM DE ESPESSURA,INCLUSIVE CHAPISCO DE CIMENTO E AREIA,NO TRACO 1:3</t>
  </si>
  <si>
    <t>13.001.0025-B</t>
  </si>
  <si>
    <t>13.030.0255-0</t>
  </si>
  <si>
    <t>13.030.0255-A</t>
  </si>
  <si>
    <t>13.030.0291-0</t>
  </si>
  <si>
    <t>13.030.0291-A</t>
  </si>
  <si>
    <t>13.036.0050-0</t>
  </si>
  <si>
    <t>REVESTIMENTO VERTICAL EM DIVISORIAS OU BANCADAS(ILHARGA)EM GRANITO CINZA CORUMBA,2CM DE ESPESSURA,ASSENTE COMO EM 13.0360010</t>
  </si>
  <si>
    <t>13.036.0050-A</t>
  </si>
  <si>
    <t>13.196.0080-0</t>
  </si>
  <si>
    <t>FORRO ESTRUTURADO MONOLITICO C/UMA CHAPA DE GESSO ACARTONADO,TIPO STANDARD NO SISTEMA DRYWALL,LARGURA 1200MM,ESP.12,5MM,,C/TRAT.JUNTAS P/UNIFORMIZACAO DA SUPERFICIE,SENDO APARAFUSADA EM ESTRUTURA DE ACO GALVANIZADO,SUSPENSA POR MEIO DE PENDURAIS FIXADOS EM ESTRUTURA SUPERIOR,C/O PERIMETRO EXECUTADOC/CANTONEIRAS ACO GALVANIZADO.FORNECIMENTO E COLOCACAO</t>
  </si>
  <si>
    <t>13.196.0080-A</t>
  </si>
  <si>
    <t>13.301.0090-0</t>
  </si>
  <si>
    <t>PISO CIMENTADO,COM 1,5CM DE ESPESSURA,COM ARGAMASSA DE CIMENTO E AREIA,NO TRACO 1:3,ALISADO A COLHER,COM NOVO ALISAMENTO, SOBRE PO DE CIMENTO ESPARGIDO E MOLHADO,SOBRE BASE EXISTENTE</t>
  </si>
  <si>
    <t>13.301.0090-A</t>
  </si>
  <si>
    <t>13.301.0117-0</t>
  </si>
  <si>
    <t>CONTRAPISO,BASE OU CAMADA REGULARIZADORA EXECUTADA COM ARGAMASSA DE CIMENTO E AREIA,NO TRACO 1:4,NA ESPESSURA DE 1CM</t>
  </si>
  <si>
    <t>13.301.0117-A</t>
  </si>
  <si>
    <t>13.330.0100-0</t>
  </si>
  <si>
    <t>RODAPE COM LADRILHO CERAMICO,COM 7,5 A 10CM DE ALTURA,ASSENTE CONFORME ITEM 13.025.0016</t>
  </si>
  <si>
    <t>13.330.0100-A</t>
  </si>
  <si>
    <t>13.331.0015-A</t>
  </si>
  <si>
    <t>13.348.0035-0</t>
  </si>
  <si>
    <t>RODAPE DE GRANITO CINZA ANDORINHA,COM 10CM DE ALTURA E 2CM DE ESPESSURA,ASSENTE EM PAREDE EM OSSO,COM ARGAMASSA DE CIMENTO,AREIA E SAIBRO NO TRACO 1:2:2 E NATA DE CIMENTO SOBRE CHAPISCO DE CIMENTO E AREIA,NO TRACO 1:3 (INCLUSIVE ESTE) E REJUNTAMENTO PRONTO</t>
  </si>
  <si>
    <t>13.348.0035-A</t>
  </si>
  <si>
    <t>13.348.0040-0</t>
  </si>
  <si>
    <t>CAPA DE DEGRAU EM GRANITO CINZA ANDORINHA,30X2CM,POLIDO,ASSENTE COMO EM 13.348.0010</t>
  </si>
  <si>
    <t>13.348.0040-A</t>
  </si>
  <si>
    <t>13.348.0045-0</t>
  </si>
  <si>
    <t>ESPELHO OU CHAPIM EM GRANITO CINZA ANDORINHA,20X2CM,POLIDO,ASSENTADO COMO NO ITEM 13.348.0010</t>
  </si>
  <si>
    <t>13.348.0045-A</t>
  </si>
  <si>
    <t>13.348.0050-A</t>
  </si>
  <si>
    <t>13.348.0070-A</t>
  </si>
  <si>
    <t>14.002.0072-0</t>
  </si>
  <si>
    <t>PORTAO DE CHAPA DE FERRO COM ESTRUTURA DE BARRAS DE 1.1/4"X5/16",REVESTIDA COM CANTONEIRA DE 3/4"X1/8" E CHAPA GALVANIZADA Nº16,COM GUARNICAO DE CANTONEIRAS DE 1.1/4"X3/16" COM DOBRADICAS TIPO GONZO,EXCLUSIVE FECHADURA.FORNECIMENTO E COLOCACAO</t>
  </si>
  <si>
    <t>14.002.0072-A</t>
  </si>
  <si>
    <t>14.002.0081-0</t>
  </si>
  <si>
    <t>PORTAO DE FERRO, ATE 1,00M DE LARGURA, EM BARRAS DE 1/2", ESPACADAS DE 10CM, ENTRE EIXOS, CONTORNO E MARCO EM BARRAS DE1.1/2"X1/2", COM UMA FAIXA HORIZONTAL EM CHAPA DE FERRO DE1/8" ESPESSURA,EXCLUSIVE FECHADURA.FORNECIMENTO E COLOCACAO</t>
  </si>
  <si>
    <t>14.002.0081-A</t>
  </si>
  <si>
    <t>14.002.0103-0</t>
  </si>
  <si>
    <t>14.002.0103-A</t>
  </si>
  <si>
    <t>14.002.0166-0</t>
  </si>
  <si>
    <t>GRADE DE ACO COM BARRAS REDONDAS DE 3/4" NA VERTICAL,ESPACADAS DE 10CM,FIXADAS EM BARRAS CHATAS DE 2"X3/8".FORNECIMENTOE COLOCACAO</t>
  </si>
  <si>
    <t>14.002.0166-A</t>
  </si>
  <si>
    <t>14.003.0026-0</t>
  </si>
  <si>
    <t>JANELA DE ALUMINIO ANODIZADO  EM BRONZE OU PRETO DE CORRER,COM DUAS FOLHAS DE CORRER,EM PERFIS SERIE 28.FORNECIMENTO ECOLOCACAO</t>
  </si>
  <si>
    <t>14.003.0026-A</t>
  </si>
  <si>
    <t>14.003.0029-0</t>
  </si>
  <si>
    <t>JANELA DE ALUMINIO ANODIZADO EM BRONZE OU PRETO DE CORRER,COM DUAS FOLHAS FIXAS E DUAS FOLHAS DE CORRER,EM PERFIS SERIE28.FORNECIMENTO E COLOCACAO</t>
  </si>
  <si>
    <t>14.003.0029-A</t>
  </si>
  <si>
    <t>14.003.0130-0</t>
  </si>
  <si>
    <t>14.003.0130-A</t>
  </si>
  <si>
    <t>14.003.0149-0</t>
  </si>
  <si>
    <t>14.003.0149-A</t>
  </si>
  <si>
    <t>14.003.0154-0</t>
  </si>
  <si>
    <t>14.003.0154-A</t>
  </si>
  <si>
    <t>14.003.0220-0</t>
  </si>
  <si>
    <t>14.003.0220-A</t>
  </si>
  <si>
    <t>14.003.0265-0</t>
  </si>
  <si>
    <t>PROTECAO PARA PORTAS,EM CHAPA DE ALUMINIO FIXADA POR REBITES.FORNECIMENTO E COLOCACAO</t>
  </si>
  <si>
    <t>14.003.0265-A</t>
  </si>
  <si>
    <t>14.004.0100-0</t>
  </si>
  <si>
    <t>ESPELHO DE CRISTAL,4MM DE ESPESSURA,COM MOLDURA DE MADEIRA.FORNECIMENTO E COLOCACAO</t>
  </si>
  <si>
    <t>14.004.0100-A</t>
  </si>
  <si>
    <t>14.004.0121-A</t>
  </si>
  <si>
    <t>14.004.0200-0</t>
  </si>
  <si>
    <t>PELICULA DE SEGURANCA ANTI-IMPACTO E CONTROLE SOLAR.FORNECIMENTO E COLOCACAO</t>
  </si>
  <si>
    <t>14.004.0200-A</t>
  </si>
  <si>
    <t>PORTA DE MADEIRA DE LEI EM COMPENSADO DE 90X210X3,5CM FOLHEADA NAS 2 FACES,ADUELA DE 13X3CM E ALIZARES DE 5X2CM,EXCLUSIVE FERRAGENS.FORNECIMENTO E COLOCACAO</t>
  </si>
  <si>
    <t>14.006.0008-A</t>
  </si>
  <si>
    <t>14.006.0010-0</t>
  </si>
  <si>
    <t>PORTA DE MADEIRA DE LEI EM COMPENSADO DE 80X210X3,5CM FOLHEADA NAS 2 FACES,ADUELA DE 13X3CM E ALIZARES DE 5X2CM,EXCLUSIVE FERRAGENS.FORNECIMENTO E COLOCACAO</t>
  </si>
  <si>
    <t>14.006.0010-A</t>
  </si>
  <si>
    <t>14.006.0012-0</t>
  </si>
  <si>
    <t>PORTA DE MADEIRA DE LEI EM COMPENSADO DE 70X210X3,5CM,FOLHEADA NAS 2 FACES,ADUELA DE 13X3CM E ALIZARES DE 5X2CM,EXCLUSIVE FERRAGENS.FORNECIMENTO E COLOCACAO</t>
  </si>
  <si>
    <t>14.006.0012-A</t>
  </si>
  <si>
    <t>14.007.0045-0</t>
  </si>
  <si>
    <t>14.007.0045-A</t>
  </si>
  <si>
    <t>14.007.0061-0</t>
  </si>
  <si>
    <t>14.007.0061-A</t>
  </si>
  <si>
    <t>COLOCACAO DE FECHADURA DE EMBUTIR,COM ALTURA APROXIMADA DE 20CM,EM MADEIRA,EXCLUSIVE O FORNECIMENTO</t>
  </si>
  <si>
    <t>14.009.0010-A</t>
  </si>
  <si>
    <t>15.003.0361-0</t>
  </si>
  <si>
    <t>RETIRADA E REASSENTAMENTO DE LAVATORIO,INCLUSIVE MATERIAIS NECESSARIOS</t>
  </si>
  <si>
    <t>15.003.0361-A</t>
  </si>
  <si>
    <t>15.004.0060-1</t>
  </si>
  <si>
    <t>INSTALACAO E ASSENTAMENTO DE PIA COM 1 CUBA(EXCLUSIVE FORNECIMENTO DO APARELHO),COMPREENDENDO:3,00M DE TUBO DE PVC DE 25MM,3,00M DE TUBO DE PVC DE 50MM,RABICHO E CONEXOES</t>
  </si>
  <si>
    <t>15.004.0060-B</t>
  </si>
  <si>
    <t>INSTALACAO E ASSENTAMENTO DE LAVATORIO DE UMA TORNEIRA(EXCLUSIVE FORNECIMENTO DO APARELHO),COMPREENDENDO:3,00M DE TUBO DE PVC DE 25MM,2,00M DE TUBO DE PVC DE 40MM E CONEXOES</t>
  </si>
  <si>
    <t>15.004.0063-A</t>
  </si>
  <si>
    <t>15.004.0070-0</t>
  </si>
  <si>
    <t>INSTALACAO E ASSENTAMENTO DE TANQUE DE SERVICO (EXCLUSIVE FORNECIMENTO DO APARELHO),COMPREENDENDO:3,00M DE TUBO DE PVC DE 25MM,3,00M DE TUBO DE PVC DE 50MM E CONEXOES</t>
  </si>
  <si>
    <t>15.004.0070-A</t>
  </si>
  <si>
    <t>15.004.0076-0</t>
  </si>
  <si>
    <t>REPARO DE VALVULA DE DESCARGA.FORNECIMENTO E SUBSTITUICAO</t>
  </si>
  <si>
    <t>15.004.0076-A</t>
  </si>
  <si>
    <t>15.004.0090-0</t>
  </si>
  <si>
    <t>15.004.0090-A</t>
  </si>
  <si>
    <t>15.004.0110-0</t>
  </si>
  <si>
    <t>15.004.0110-A</t>
  </si>
  <si>
    <t>15.015.0020-0</t>
  </si>
  <si>
    <t>15.015.0020-A</t>
  </si>
  <si>
    <t>15.015.0203-0</t>
  </si>
  <si>
    <t>INSTALACAO DE PONTO DE TELEFONE E LOGICA,COMPREENDENDO:2 VARAS DE ELETRODUTO DE 3/4",CONEXOES E CAIXAS,EXCLUSIVE CABOS OU FIOS</t>
  </si>
  <si>
    <t>15.015.0203-A</t>
  </si>
  <si>
    <t>LAMPADA LED,BULBO,A60,15W,100/240V,BASE E-27.FORNECIMENTO ECOLOCACAO</t>
  </si>
  <si>
    <t>15.020.0205-A</t>
  </si>
  <si>
    <t>16.005.0027-0</t>
  </si>
  <si>
    <t>RUFO DE GALVALUME COM MEDIDAS APROXIMADAS DE (0,7X500)MM.FORNECIMENTO E COLOCACAO</t>
  </si>
  <si>
    <t>16.005.0027-A</t>
  </si>
  <si>
    <t>16.005.0070-0</t>
  </si>
  <si>
    <t>COBERTURA EM TELHA TERMICA DE GALVALUME,TRAPEZOIDAL,DUPLA COM ESPESSURA DE 30MM,INCLUSIVE TODOS OS ACESSORIOS NECESSARIOS A SUA EXECUCAO.MEDIDA PELA AREA REAL DE COBERTURA.FORNECIMENTO E COLOCACAO</t>
  </si>
  <si>
    <t>16.005.0070-A</t>
  </si>
  <si>
    <t>16.020.0003-0</t>
  </si>
  <si>
    <t>16.020.0003-A</t>
  </si>
  <si>
    <t>17.017.0100-0</t>
  </si>
  <si>
    <t>17.017.0100-A</t>
  </si>
  <si>
    <t>17.017.0150-0</t>
  </si>
  <si>
    <t>17.017.0150-A</t>
  </si>
  <si>
    <t>17.017.0155-0</t>
  </si>
  <si>
    <t>PINTURA INTERNA OU EXTERNA DE ALTA CLASSE SOBRE MADEIRA NOVA,COM ESMALTE ALQUIDICO BRILHANTE OU ACETINADO SOBRE SUPERFICIE PREPARADA COM MATERIAL DA MESMA LINHA DE FABRICACAO,CONFORME ITEM 17.017.0100,EXCLUSIVE ESTE PREPARO,INCLUSIVE LIXAMENTO,UMA DEMAO DE TINTA PRIMARIA SELADORA E DUAS DEMAOS DE ACABAMENTO</t>
  </si>
  <si>
    <t>17.017.0155-A</t>
  </si>
  <si>
    <t>17.017.0320-0</t>
  </si>
  <si>
    <t>17.017.0320-A</t>
  </si>
  <si>
    <t>17.017.0321-0</t>
  </si>
  <si>
    <t>REPINTURA INTERNA OU EXTERNA SOBRE FERRO EM BOM ESTADO,NAS CONDICOES DO ITEM 17.017.0320 E NA COR EXISTENTE</t>
  </si>
  <si>
    <t>17.017.0321-A</t>
  </si>
  <si>
    <t>17.018.0185-0</t>
  </si>
  <si>
    <t>TEXTURA ACRILICA NA COR BRANCA,ACABAMENTO FOSCO,PARA INTERIOR OU EXTERIOR,APLICADAS EM DUAS DEMAOS SOBRE CONCRETO,ALVENARIA,BLOCO DE CONCRETO,CIMENTO SEM AMIANTO OU REVESTIMENTO</t>
  </si>
  <si>
    <t>17.018.0185-A</t>
  </si>
  <si>
    <t>17.018.0265-0</t>
  </si>
  <si>
    <t>17.018.0265-A</t>
  </si>
  <si>
    <t>17.025.0005-B</t>
  </si>
  <si>
    <t>18.002.0012-0</t>
  </si>
  <si>
    <t>18.002.0012-A</t>
  </si>
  <si>
    <t>18.002.0031-0</t>
  </si>
  <si>
    <t>TANQUE DE LOUCA BRANCA,C/COLUNA E MEDIDAS EM TORNO DE (60X56)CM,INCLUSIVE ACESSORIOS DE FIXACAO.FERRAGENS EM METAL CROMADO:TORNEIRA DE PRESSAO,1158 OU SIMILAR,DE 1/2",VALVULA DE ESCOAMENTO 1606 E SIFAO 1680 DE 1.1/2"X1.1/2".FORNECIMENTO</t>
  </si>
  <si>
    <t>18.002.0031-A</t>
  </si>
  <si>
    <t>18.002.0070-0</t>
  </si>
  <si>
    <t>18.002.0070-A</t>
  </si>
  <si>
    <t>18.016.0040-0</t>
  </si>
  <si>
    <t>CUBA DE ACO INOXIDAVEL,MEDINDO APROXIMADAMENTE (500X400X200)MM,EM CHAPA 20.304,VALVULA DE ESCOAMENTO TIPO AMERICANA 1623,SIFAO 1680 1.1/2" X 1.1/2",EXCLUSIVE TORNEIRA.FORNECIMENTOE COLOCACAO</t>
  </si>
  <si>
    <t>18.016.0040-A</t>
  </si>
  <si>
    <t>18.016.0105-0</t>
  </si>
  <si>
    <t>BARRA DE APOIO EM ACO INOXIDAVEL AISI 304,TUBO DE 1.1/4",INCLUSIVE FIXACAO COM PARAFUSOS INOXIDAVEIS E BUCHAS PLASTICAS,COM 50CM,CONFORME ABNT NBR 9050 PARA ACESSIBILIDADE.FORNECIMENTO E COLOCACAO</t>
  </si>
  <si>
    <t>18.016.0105-A</t>
  </si>
  <si>
    <t>18.016.0106-0</t>
  </si>
  <si>
    <t>BARRA DE APOIO EM ACO INOXIDAVEL AISI 304,TUBO DE 1.1/4",INCLUSIVE FIXACAO COM PARAFUSOS INOXIDAVEIS E BUCHAS PLASTICAS,COM 80CM,CONFORME ABNT NBR 9050 PARA ACESSIBILIDADE.FORNECIMENTO E COLOCACAO</t>
  </si>
  <si>
    <t>18.016.0106-A</t>
  </si>
  <si>
    <t>18.016.0108-0</t>
  </si>
  <si>
    <t>BARRA DE APOIO EM ACO INOXIDAVEL AISI 304,TUBO DE 1.1/4",INCLUSIVE FIXACAO COM PARAFUSOS INOXIDAVEIS E BUCHAS PLASTICAS,COM 70CM,CONFORME ABNT NBR 9050 PARA ACESSIBILIDADE.FORNECIMENTO E COLOCACAO</t>
  </si>
  <si>
    <t>18.016.0108-A</t>
  </si>
  <si>
    <t>18.016.0125-0</t>
  </si>
  <si>
    <t>18.016.0125-A</t>
  </si>
  <si>
    <t>18.016.0205-0</t>
  </si>
  <si>
    <t>18.016.0205-A</t>
  </si>
  <si>
    <t>18.027.0040-0</t>
  </si>
  <si>
    <t>18.027.0040-A</t>
  </si>
  <si>
    <t>18.027.0445-0</t>
  </si>
  <si>
    <t>18.027.0445-A</t>
  </si>
  <si>
    <t>18.027.0490-0</t>
  </si>
  <si>
    <t>LUMINARIA LED TUBULAR DE SOBREPOR, 2X9W (INCLUSIVE LAMPADAS),CORPO EM CHAPA DE ACO TRATADA E PINTURA ELETROSTATICA BRANCA, REFLETOR EM ALUMINIO DE ALTO BRILHO, COM VISOR ACRILICO TRANSLUCIDO, SEM REATOR. FORNECIMENTO E COLOCACAO</t>
  </si>
  <si>
    <t>18.027.0490-A</t>
  </si>
  <si>
    <t>18.027.0496-A</t>
  </si>
  <si>
    <t>18.027.0514-0</t>
  </si>
  <si>
    <t>LUMINARIA LED TUBULAR DE EMBUTIR, 2X9W (INCLUSIVE LAMPADAS),CORPO EM CHAPA DE ACO TRATADA E PINTURA ELETROSTATICA BRANCA, REFLETOR EM ALUMINIO DE ALTO BRILHO, COM VISOR ACRILICO TRANSLUCIDO, SEM REATOR. FORNECIMENTO E COLOCACAO</t>
  </si>
  <si>
    <t>18.027.0514-A</t>
  </si>
  <si>
    <t>18.070.0005-0</t>
  </si>
  <si>
    <t>PRATELEIRA DE MARMORE BRANCO NACIONAL,COM 30CM DE LARGURA E2CM DE ESPESSURA,SOBRE CONSOLO DE FERRO.FORNECIMENTO E COLOCACAO</t>
  </si>
  <si>
    <t>18.070.0005-A</t>
  </si>
  <si>
    <t>TRAMA DE AÇO COMPOSTA POR TERÇAS PARA TELHADOS DE ATÉ 2 ÁGUAS PARA TELHA ONDULADA DE FIBROCIMENTO, METÁLICA, PLÁSTICA OU TERMOACÚSTICA, INCLUSO TRANSPORTE VERTICAL. AF_07/2019</t>
  </si>
  <si>
    <t>EXECUÇÃO DE PASSEIO (CALÇADA) OU PISO DE CONCRETO COM CONCRETO MOLDADO IN LOCO, USINADO, ACABAMENTO CONVENCIONAL, ESPESSURA 8 CM, ARMADO. AF_08/2022</t>
  </si>
  <si>
    <t>INSTALAÇÃO DE LIXEIRA METÁLICA DUPLA, CAPACIDADE DE 60 L, EM TUBO DE AÇO CARBONO E CESTOS EM CHAPA DE AÇO COM PINTURA ELETROSTÁTICA, SOBRE PISO DE CONCRETO EXISTENTE. AF_11/2021</t>
  </si>
  <si>
    <t>TRANSPORTE DE CARGA DE QUALQUER NATUREZA,EXCLUSIVE AS DESPESAS DE CARGA E DESCARGA,TANTO DE ESPERA DO CAMINHAO COMO DO SERVENTE OU EQUIPAMENTO AUXILIAR,A VELOCIDADE MEDIA DE 50KM/H,EM CAMINHAO DE CARROCERIA FIXA A OLEO DIESEL,COM CAPACIDADE UTIL DE 7,5T</t>
  </si>
  <si>
    <t>TRANSPORTE DE ANDAIME TUBULAR,CONSIDERANDO-SE A AREA DE PROJECAO VERTICAL DO ANDAIME,EXCLUSIVE CARGA,DESCARGA E TEMPO DE ESPERA DO CAMINHAO(VIDE ITEM 04.021.0010)</t>
  </si>
  <si>
    <t>PLACA DE ACRILICO,DESENHADA,INDICANDO SANITARIO MASCULINO OU FEMININO,DE (39X19)CM.FORNECIMENTO E COLOCACAO</t>
  </si>
  <si>
    <t>PLACA DE IDENTIFICACAO EM ACO INOXIDAVEL,ESCRITA EM BRAILLE,MEDINDO (8X25)CM,CONFORME ABNT NBR 9050.FORNECIMENTO E COLOCACAO</t>
  </si>
  <si>
    <t xml:space="preserve"> M3</t>
  </si>
  <si>
    <t>ALVENARIA DE BLOCOS DE CONCRETO 10X20X40CM,ASSENTES COM ARGAMASSA DE CIMENTO E AREIA,NO TRACO 1:8,EM PAREDES DE 0,10M DEESPESSURA,DE SUPERFICIE CORRIDA,ATE 3,00M DE ALTURA E MEDIDA PELA AREA REAL</t>
  </si>
  <si>
    <t>REVESTIMENTO DE PAREDES COM CERAMICA,COM MEDIDAS EM TORNO DE (32X57)CM,ASSENTE CONFORME ITEM 13.025.0058</t>
  </si>
  <si>
    <t>REVESTIMENTO DE PISO CERAMICO EM PORCELANATO,ACABAMENTO DA BORDA RETIFICADO,NO FORMATO (60X60)CM,PARA USO EM AREAS COMERCIAIS COM TRAFEGO INTENSO,CONFORME ABNT NBR ISO 13006,ASSENTE EM SUPERFICIE NIVELADA COM ARGAMASSA COLANTE E REJUNTAMENTO PRONTO</t>
  </si>
  <si>
    <t>PEITORIL EM GRANITO CINZA ANDORINHA,ESPESSURA DE 2CM,LARGURA 15 A 18CM,ASSENTADO COM NATA DE CIMENTO SOBRE ARGAMASSA DECIMENTO,SAIBRO E AREIA,NO TRACO 1:3:3 E REJUNTAMENTO COM CIMENTO BRANCO</t>
  </si>
  <si>
    <t>SOLEIRA EM GRANITO CINZA ANDORINHA,ESPESSURA DE 2CM,COM 2 POLIMENTOS,LARGURA DE 13CM,ASSENTADO COM ARGAMASSA DE CIMENTO, SAIBRO E AREIA, NO TRACO 1:2:2, E REJUNTAMENTO COM CIMENTOBRANCO E CORANTE</t>
  </si>
  <si>
    <t>PORTAO CORRER UMA OU DUAS FLS.,GRADIL METAL.RESIST.AMBIENTES AGRESSIVOS,EXECT.PAINEL ACO GALV.(GRAMATURA MIN.40G/M2),MALHA RETANG.(200X50)MM,FIO ACO BITOLA MIN.4,3MM,MONT.INTERMEDIARIOS ACO GALV.(60X40)MM,EXTREM.MONT.DIM.MIN.(80X80)MM ENGASTADOS BASE CONCR.(EXCL.ESTA),PINT.NAVAL,ESP.MIN.300 MICRAS,CORES VERDE/BRANCA,INCL.TRINCO,TRILHO E ROLDANA.FORN.E COLOC.</t>
  </si>
  <si>
    <t>JANELA DE ALUMINIO ANODIZADO AO NATURAL FOSCO,TIPO MAXIM-AR,EM PERFIS SERIE 28,COM 90CM DE ALTURA,EM 4 MODULOS,COM PARTE INFERIOR FIXA,CONFORME PROJETO Nº6007/EMOP.FORNECIMENTO E COLOCACAO</t>
  </si>
  <si>
    <t>JANELA DE ALUMINIO ANODIZADO EM BRONZE OU PRETO,TIPO GUILHOTINA,PARA VIDRO(EXCLUSIVE ESTE)INCLUSIVE BORBOLETAS,EM PERFIS SERIE 25.FORNECIMENTO E COLOCACAO</t>
  </si>
  <si>
    <t>PORTA DE ALUMINIO ANODIZADO AO NATURAL DE CORRER,EM PERFIS SERIE 30,C/CONTRAMARCO,CONFORME PROJETO N°6010/EMOP,EXCLUSIVE FECHADURA.FORNECIMENTO E COLOCACAO</t>
  </si>
  <si>
    <t>VIDRO TEMPERADO,INCOLOR,COM 6MM DE ESPESSURA,ENCAIXILHADO EM MADEIRA,ALUMINIO OU FERRO.FORNECIMENTO E COLOCACAO</t>
  </si>
  <si>
    <t>FERRAGENS PARA PORTAS MADEIRA,DE 1 FOLHA DE ABRIR,INTERNAS,SOCIAIS OU DE SERVICO,CONSTANDO DE FORN.S/COLOC.(ESTA INCLUIDA NO FORN.E COLOC.DAS ESQUADRIAS),DE:-FECHADURA DE EMBUTIR EM METAL C/ACABAMENTO CROMADO;-MACANETA TIPO ALAVANCA,EM METAL C/ACABAMENTO CROMADO;-ESPELHO METAL C/ACABAMENTO CROMADO;-3 DOBRADICAS FERRO GALV. 3"X2.1/2",C/PINOS E BOLAS DE LATAO</t>
  </si>
  <si>
    <t>FERRAGENS P/PORTA MADEIRA,1 FOLHA ABRIR,P/BANHEIRO,CONSTANDO DE FORN.S/COLOC.DE:-FECHADURA TIPO TRANQUETA,TRINCO REVERSIVEL,EM METAL C/ACABAMENTO CROMADO;-MACANETA TIPO ALAVANCA,EM METAL C/ACABAMENTO CROMADO;-ROSETA,EM METAL C/ACABAMENTO CROMADO;-TRANQUETA C/TRINCO ACOPLADO,METAL C/ACABAMENTO CROMADO;-3 DOBRADICAS FERRO GALV.3"X2.1/2",C/PINO E BOLAS LATAO</t>
  </si>
  <si>
    <t>INSTALACAO E COLOCACAO DE TORNEIRA PARA JARDIM OU DE LAVAGEM(EXCLUSIVE FORNECIMENTO DA TORNEIRA),COMPREENDENDO: 2,00M DE TUBO DE PVC DE 20MM E CONEXOES</t>
  </si>
  <si>
    <t>INSTALACAO E ASSENTAMENTO DE BACIA SANITARIA COM CAIXA ACOPLADA (EXCLUSIVE ESTES) EM PAVIMENTO TERREO,COMPREENDENDO:INSTALACAO HIDRAULICA COM 2,00M DE TUBO DE PVC DE 25MM,COM CONEXOES,ATE A CAIXA,LIGACAO DE ESGOTO COM 3,00M DE TUBO DE PVC DE 100MM A CAIXA DE INSPECAO E TUBO DE VENTILACAO,INCLUSIVE CONEXOES,EXCLUSIVE O TUBO DE VENTILACAO</t>
  </si>
  <si>
    <t>IMPERMEABILIZACAO C/MANTA A BASE DE ASFALTO MODIFICADO C/POLIMEROS,ACABAMENTO POLIETILENO EM AMBAS AS FACES,TIPO IV-A,ESP.4,0MM,APLICACAO C/CHAMA MACARICO SOBRE PRIMER ASFALTICO BASE AGUA ISENTO SOLVENTES,INCLUSIVE ESTE,EM SUBSTRATO C/CAIMENTO DE 1%,EXCLUSIVE REGULARIZACAO,CAMADA SEPARADORA E PROTECAO MECANICA,CONFORME ABNT NBR 9952.</t>
  </si>
  <si>
    <t>REPINTURA INTERNA OU EXTERNA SOBRE MADEIRA EM BOM ESTADO COM ESMALTE SINTETICO ALQUIDICO,NA COR E TIPO DA EXISTENTE,INCLUSIVE LIXAMENTO,LIMPEZA E DUAS DEMAOS DE ACABAMENTO</t>
  </si>
  <si>
    <t>PINTURA INTERNA OU EXTERNA SOBRE FERRO,COM ESMALTE SINTETICO BRILHANTE OU ACETINADO APOS LIXAMENTO,LIMPEZA,DESENGORDURAMENTO,UMA DEMAO DE FUNDO ANTICORROSIVO NA COR LARANJA DE SECAGEM RAPIDA E DUAS DEMAOS DE ACABAMENTO</t>
  </si>
  <si>
    <t>PINTURA COM TINTA ANTIMOFO E BACTERICIDA BASE ACRILICA,SEMIBRILHO,COR BRANCA,PARA AMBIENTES INTERNOS E EXTERNOS PROPENSOS A UMIDADE E VAPORES,EM DUAS DEMAOS,SOBRE SELADOR ACRILICO E DUAS DEMAOS DE MASSA ACRILICA,INCLUSIVE LIMPEZA E LIXAMENTO</t>
  </si>
  <si>
    <t>BACIA SANITARIA DE LOUCA BRANCA,COM CAIXA ACOPLADA,PADRAO MEDIO LUXO,INCLUSIVE ASSENTO PLASTICO PADRAO MEDIO LUXO,RABICHO CROMADO,ANEL DE VEDACAO E ACESSORIOS DE FIXACAO.FORNECIMENTO</t>
  </si>
  <si>
    <t>BARRA DE APOIO(PUXADOR HORIZONTAL/VERTICAL)EM ACO INOXIDAVEL AISI 304,TUBO DE 1 1/4",INCLUSIVE FIXACAO COM PARAFUSOS INOXIDAVEIS E BUCHAS PLASTICAS,COM 40CM,PARA PORTAS DE SANITARIOS,VESTIARIOS E QUARTOS ACESSIVEIS EM LOCAIS DE HOSPEDAGEM E DE SAUDE,CONFORME ABNT NBR 9050 PARA ACESSIBILIDADE.FORNECIMENTO E COLOCACAO</t>
  </si>
  <si>
    <t>CORRIMAO DUPLO EM TUBO DE ACO INOX COM DIAMETRO DE 1.1/2",BARRA SUPERIOR COM ALTURA DE 92CM E BARRA INFERIOR COM ALTURADE 70CM,FIXADO EM MONTANTES DE ACO INOX COM DIAMETRO DE 1.1/2",CONFORME ABNT NBR 9050 PARA ACESSIBILIDADE.FORNECIMENTO E COLOCACAO</t>
  </si>
  <si>
    <t>LUMINARIA DE EMERGENCIA DE SOBREPOR,EM PLASTICO,EQUIPADA COM BATERIA SELADA RECARREGAVEL COM 60 LAMPADAS EM LED. FORNECIMENTO E COLOCACAO</t>
  </si>
  <si>
    <t>ARANDELA EM ALUMINIO E VIDRO,COM BASE PARA FIXACAO,EXCLUSIVE LAMPADA.FORNECIMENTO E COLOCACAO</t>
  </si>
  <si>
    <t>LUMINARIA LED TUBULAR DE SOBREPOR, 2X18W (INCLUSIVE LAMPADAS),CORPO EM CHAPA DE ACO TRATADA E PINTURA ELETROSTATICA BRANCA, REFLETOR EM ALUMINIO DE ALTO BRILHO, COM VISOR ACRILICO TRANSLUCIDO, SEM REATOR. FORNECIMENTO E COLOCACAO</t>
  </si>
  <si>
    <t>PLANILHA RESUMO - Anexo nº 05.</t>
  </si>
  <si>
    <t>MEMÓRIA DE CÁLCULO - Anexo nº 02.</t>
  </si>
  <si>
    <t>COMPOSIÇÃO DE SERVIÇOS - Anexo nº 03.</t>
  </si>
  <si>
    <t>15.005.0240-0</t>
  </si>
  <si>
    <t>15.005.0240-A</t>
  </si>
  <si>
    <t>CONCRETO ARMADO,FCK=20MPA,INCLUINDO MATERIAIS PARA 1,00M3 DE CONCRETO(IMPORTADO DE USINA)ADENSADO E COLOCADO,12,00M2 DEAREA MOLDADA,FORMAS CONFORME O ITEM 11.004.0022,60KG DE ACOCA-50,INCLUSIVE MAO-DE-OBRA PARA CORTE,DOBRAGEM,MONTAGEM E COLOCACAO NAS FORMAS,EXCLUSIVE ESCORAMENTO</t>
  </si>
  <si>
    <t>LAJE PRE-MOLDADA BETA 11,PARA SOBRECARGA ATE 3,5KN/M2 E VAODE 4,40M,CONSIDERANDO VIGOTAS,EPS E ARMADURA NEGATIVA,INCLUSIVE CAPEAMENTO DE 3CM DE ESPESSURA,COM CONCRETO FCK=20MPA EESCORAMENTO,CONFORME ABNT NBR 14859.FORNECIMENTO E MONTAGEMDO CONJUNTO</t>
  </si>
  <si>
    <t>REVESTIMENTO DE PAREDES COM LADRILHOS CERAMICOS COM MEDIDASEM TORNO DE (10X10)CM,EM PLACA TELADA NO FORMATO EM TORNO DE (30X30)CM,NAS CORES BRANCO,CINZA,BEGE,CREME,AZUL,MARROM E PRETO,CONFORME ABNT NBR 16928,ASSENTE COM ARGAMASSA COLANTE,REJUNTAMENTO COM ARGAMASSA INDUSTRIALIZADA,EXCLUSIVE CHAPISCO E EMBOCO</t>
  </si>
  <si>
    <t>JANELA DE ALUMINIO ANODIZADO EM BRONZE OU PRETO, TIPO MAXIM-AR, COM 1 PAINEL DESLIZANTE PROJETANTE, PROVIDA DE HASTE DECOMANDO,EM PERFIS SERIE 28.FORNECIMENTO E COLOCACAO</t>
  </si>
  <si>
    <t>TUBULACAO EM COBRE PARA INTERLIGACAO DE SPLIT AO CONDENSADOR/EVAPORADOR,CONFORME ABNT NBR 16655,INCLUSIVE ISOLAMENTO TERMICO,ALIMENTACAO ELETRICA,CONEXOES E FIXACAO,PARA APARELHOSDE 9000 A 30000 BTU/H.FORNECIMENTO E INSTALACAO</t>
  </si>
  <si>
    <t>INSTALACAO DE PONTO DE LUZ,EMBUTIDO NA LAJE,EQUIVALENTE A 2VARAS DE ELETRODUTO DE PVC RIGIDO DE 3/4",12,00M DE FIO 2,5MM2,CAIXAS,CONEXOES,LUVAS,CURVA E INTERRUPTOR DE EMBUTIR COMPLACA FOSFORESCENTE,INCLUSIVE ABERTURA E FECHAMENTO DE RASGOEM ALVENARIA</t>
  </si>
  <si>
    <t>PREPARO DE MADEIRA NOVA,INCLUSIVE LIXAMENTO,LIMPEZA,UMA DEMAO DE VERNIZ ISOLANTE INCOLOR,DUAS DEMAOS DE MASSA PARA MADEIRA,LIXAMENTO E REMOCAO DE PO,E UMA DEMAO DE FUNDO SINTETICONIVELADOR</t>
  </si>
  <si>
    <t>PINTURA COM TINTA ACRILICA ACETINADA,PARA USO HOSPITALAR,SOBRE PAREDES E TETOS,INCLUSIVE LIXAMENTO,UMA DEMAO DE SELADORACRILICO,DUAS DEMAOS DE MASSA ACRILICA E DUAS DEMAOS DE ACABAMENTO</t>
  </si>
  <si>
    <t>LAVATORIO DE LOUCA BRANCA,PADRAO MEDIO LUXO,MEDIDAS EM TORNO DE (47X35)CM,INCLUSIVE ACESSORIOS DE FIXACAO.FERRAGENS EM METAL CROMADO:SIFAO DE 1"X1.1/4",TORNEIRA PARA LAVATORIO DE MESA 1193 OU SIMILAR DE 1/2",VALVULA DE ESCOAMENTO E RABICHO.FORNECIMENTO</t>
  </si>
  <si>
    <t>REMOCAO DE COBERTURA EM TELHAS DE FIBROCIMENTO CONVENCIONAL,ONDULADA,INCLUSIVE MADEIRAMENTO,MEDIDO O CONJUNTO PELA AREA REAL DE COBERTURA</t>
  </si>
  <si>
    <t>Obra: REFORMA DA ESF DR. LUIZ ALEXANDRE DE MENDONÇA</t>
  </si>
  <si>
    <t>Local: Rua Moises Moraes Filho, 1 - Nova Suiça  CEP. 28.605-736 - NOVA FRIBURGO - RJ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</si>
</sst>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409]h:mm\ AM/PM;@"/>
    <numFmt numFmtId="167" formatCode="h:mm\ AM/PM;@"/>
    <numFmt numFmtId="168" formatCode="&quot; R$&quot;* #,##0.00\ ;&quot; R$&quot;* \(#,##0.00\);&quot; R$&quot;* \-#\ ;@\ "/>
    <numFmt numFmtId="169" formatCode="_(&quot;R$ &quot;* #,##0.00_);_(&quot;R$ &quot;* \(#,##0.00\);_(&quot;R$ &quot;* &quot;-&quot;??_);_(@_)"/>
    <numFmt numFmtId="170" formatCode="&quot; R$ &quot;* #,##0.00\ ;&quot; R$ &quot;* \(#,##0.00\);&quot; R$ &quot;* \-#\ ;@\ "/>
    <numFmt numFmtId="171" formatCode="* #,##0.00\ ;* \(#,##0.00\);* \-#\ ;@\ "/>
    <numFmt numFmtId="172" formatCode="_(* #,##0_);_(* \(#,##0\);_(* &quot;-&quot;??_);_(@_)"/>
    <numFmt numFmtId="173" formatCode="* #,##0\ ;* \(#,##0\);* \-#\ ;@\ "/>
    <numFmt numFmtId="174" formatCode="_(* #,##0.00_);_(* \(#,##0.00\);_(* \-??_);_(@_)"/>
    <numFmt numFmtId="178" formatCode="&quot;R$&quot;\ #,##0.00"/>
    <numFmt numFmtId="182" formatCode="&quot;R$ &quot;#,##0.00"/>
  </numFmts>
  <fonts count="47">
    <font>
      <sz val="10"/>
      <name val="Arial"/>
      <charset val="134"/>
    </font>
    <font>
      <sz val="11"/>
      <color theme="1"/>
      <name val="Calibri"/>
      <family val="2"/>
      <scheme val="minor"/>
    </font>
    <font>
      <sz val="11"/>
      <color theme="1"/>
      <name val="Calibri"/>
      <family val="2"/>
      <scheme val="minor"/>
    </font>
    <font>
      <sz val="8"/>
      <name val="Calibri"/>
      <family val="2"/>
      <scheme val="minor"/>
    </font>
    <font>
      <sz val="10"/>
      <name val="Arial"/>
      <family val="2"/>
    </font>
    <font>
      <sz val="11"/>
      <color theme="1"/>
      <name val="Calibri"/>
      <family val="2"/>
      <scheme val="minor"/>
    </font>
    <font>
      <b/>
      <sz val="8"/>
      <name val="Arial"/>
      <family val="2"/>
    </font>
    <font>
      <sz val="8"/>
      <name val="Arial"/>
      <family val="2"/>
    </font>
    <font>
      <sz val="10"/>
      <name val="Calibri"/>
      <family val="2"/>
      <scheme val="minor"/>
    </font>
    <font>
      <b/>
      <sz val="10"/>
      <name val="Calibri"/>
      <family val="2"/>
      <scheme val="minor"/>
    </font>
    <font>
      <b/>
      <u/>
      <sz val="10"/>
      <name val="Calibri"/>
      <family val="2"/>
      <scheme val="minor"/>
    </font>
    <font>
      <b/>
      <sz val="8"/>
      <name val="Calibri"/>
      <family val="2"/>
      <scheme val="minor"/>
    </font>
    <font>
      <sz val="7"/>
      <name val="Calibri"/>
      <family val="2"/>
      <scheme val="minor"/>
    </font>
    <font>
      <sz val="8"/>
      <name val="Calibri"/>
      <family val="2"/>
    </font>
    <font>
      <b/>
      <sz val="11"/>
      <name val="Arial"/>
      <family val="2"/>
    </font>
    <font>
      <b/>
      <i/>
      <sz val="7"/>
      <name val="Calibri"/>
      <family val="2"/>
      <scheme val="minor"/>
    </font>
    <font>
      <b/>
      <sz val="7"/>
      <name val="Calibri"/>
      <family val="2"/>
      <scheme val="minor"/>
    </font>
    <font>
      <i/>
      <sz val="7"/>
      <name val="Calibri"/>
      <family val="2"/>
      <scheme val="minor"/>
    </font>
    <font>
      <b/>
      <i/>
      <sz val="10"/>
      <name val="Calibri"/>
      <family val="2"/>
      <scheme val="minor"/>
    </font>
    <font>
      <u/>
      <sz val="10"/>
      <color indexed="12"/>
      <name val="Arial"/>
      <family val="2"/>
    </font>
    <font>
      <sz val="11"/>
      <color indexed="8"/>
      <name val="Calibri"/>
      <family val="2"/>
    </font>
    <font>
      <sz val="11"/>
      <color rgb="FF000000"/>
      <name val="Calibri"/>
      <family val="2"/>
    </font>
    <font>
      <sz val="14"/>
      <name val="Verdana"/>
      <family val="2"/>
    </font>
    <font>
      <sz val="10"/>
      <color indexed="8"/>
      <name val="MS Sans Serif"/>
      <charset val="134"/>
    </font>
    <font>
      <sz val="8"/>
      <name val="Arial"/>
      <family val="2"/>
    </font>
    <font>
      <sz val="8"/>
      <name val="Calibri"/>
      <family val="2"/>
      <scheme val="minor"/>
    </font>
    <font>
      <sz val="10"/>
      <name val="Arial"/>
      <family val="2"/>
    </font>
    <font>
      <sz val="8"/>
      <name val="Calibri"/>
      <family val="2"/>
    </font>
    <font>
      <b/>
      <sz val="14"/>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5700"/>
      <name val="Calibri"/>
      <family val="2"/>
      <scheme val="minor"/>
    </font>
    <font>
      <b/>
      <sz val="10"/>
      <name val="Agency FB"/>
      <family val="2"/>
    </font>
    <font>
      <sz val="10"/>
      <name val="Agency FB"/>
      <family val="2"/>
    </font>
  </fonts>
  <fills count="6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4" tint="0.79995117038483843"/>
        <bgColor indexed="64"/>
      </patternFill>
    </fill>
    <fill>
      <patternFill patternType="solid">
        <fgColor theme="4" tint="0.59999389629810485"/>
        <bgColor indexed="64"/>
      </patternFill>
    </fill>
    <fill>
      <patternFill patternType="solid">
        <fgColor theme="5" tint="0.79995117038483843"/>
        <bgColor indexed="64"/>
      </patternFill>
    </fill>
    <fill>
      <patternFill patternType="solid">
        <fgColor theme="5" tint="0.59999389629810485"/>
        <bgColor indexed="64"/>
      </patternFill>
    </fill>
    <fill>
      <patternFill patternType="solid">
        <fgColor theme="6" tint="0.79995117038483843"/>
        <bgColor indexed="64"/>
      </patternFill>
    </fill>
    <fill>
      <patternFill patternType="solid">
        <fgColor theme="6" tint="0.59999389629810485"/>
        <bgColor indexed="64"/>
      </patternFill>
    </fill>
    <fill>
      <patternFill patternType="solid">
        <fgColor theme="7" tint="0.79995117038483843"/>
        <bgColor indexed="64"/>
      </patternFill>
    </fill>
    <fill>
      <patternFill patternType="solid">
        <fgColor theme="7" tint="0.59999389629810485"/>
        <bgColor indexed="64"/>
      </patternFill>
    </fill>
    <fill>
      <patternFill patternType="solid">
        <fgColor theme="8" tint="0.79995117038483843"/>
        <bgColor indexed="64"/>
      </patternFill>
    </fill>
    <fill>
      <patternFill patternType="solid">
        <fgColor theme="8" tint="0.59999389629810485"/>
        <bgColor indexed="64"/>
      </patternFill>
    </fill>
    <fill>
      <patternFill patternType="solid">
        <fgColor theme="9" tint="0.79995117038483843"/>
        <bgColor indexed="64"/>
      </patternFill>
    </fill>
    <fill>
      <patternFill patternType="solid">
        <fgColor theme="9" tint="0.59999389629810485"/>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rgb="FFFFFFCC"/>
        <bgColor indexed="64"/>
      </patternFill>
    </fill>
    <fill>
      <patternFill patternType="solid">
        <fgColor indexed="26"/>
        <bgColor indexed="9"/>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EB9C"/>
      </patternFill>
    </fill>
    <fill>
      <patternFill patternType="solid">
        <fgColor theme="6" tint="0.59996337778862885"/>
        <bgColor indexed="64"/>
      </patternFill>
    </fill>
  </fills>
  <borders count="70">
    <border>
      <left/>
      <right/>
      <top/>
      <bottom/>
      <diagonal/>
    </border>
    <border>
      <left style="medium">
        <color auto="1"/>
      </left>
      <right/>
      <top/>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auto="1"/>
      </right>
      <top/>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medium">
        <color auto="1"/>
      </top>
      <bottom style="medium">
        <color auto="1"/>
      </bottom>
      <diagonal/>
    </border>
    <border>
      <left style="medium">
        <color auto="1"/>
      </left>
      <right style="thin">
        <color auto="1"/>
      </right>
      <top/>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style="medium">
        <color auto="1"/>
      </top>
      <bottom/>
      <diagonal/>
    </border>
    <border>
      <left style="thin">
        <color rgb="FFB2B2B2"/>
      </left>
      <right style="thin">
        <color rgb="FFB2B2B2"/>
      </right>
      <top style="thin">
        <color rgb="FFB2B2B2"/>
      </top>
      <bottom style="thin">
        <color rgb="FFB2B2B2"/>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auto="1"/>
      </left>
      <right style="thin">
        <color auto="1"/>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auto="1"/>
      </left>
      <right style="thin">
        <color indexed="64"/>
      </right>
      <top style="medium">
        <color indexed="64"/>
      </top>
      <bottom/>
      <diagonal/>
    </border>
    <border>
      <left/>
      <right style="thin">
        <color auto="1"/>
      </right>
      <top style="medium">
        <color auto="1"/>
      </top>
      <bottom/>
      <diagonal/>
    </border>
  </borders>
  <cellStyleXfs count="222">
    <xf numFmtId="0" fontId="0" fillId="0" borderId="0"/>
    <xf numFmtId="164" fontId="4" fillId="0" borderId="0" applyFont="0" applyFill="0" applyBorder="0" applyAlignment="0" applyProtection="0"/>
    <xf numFmtId="165" fontId="4" fillId="0" borderId="0" applyFont="0" applyFill="0" applyBorder="0" applyAlignment="0" applyProtection="0"/>
    <xf numFmtId="0" fontId="5" fillId="5" borderId="0" applyNumberFormat="0" applyBorder="0" applyAlignment="0" applyProtection="0"/>
    <xf numFmtId="0" fontId="20" fillId="17" borderId="0" applyNumberFormat="0" applyBorder="0" applyAlignment="0" applyProtection="0"/>
    <xf numFmtId="0" fontId="5" fillId="5" borderId="0" applyNumberFormat="0" applyBorder="0" applyAlignment="0" applyProtection="0"/>
    <xf numFmtId="0" fontId="20" fillId="17"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20" fillId="18" borderId="0" applyNumberFormat="0" applyBorder="0" applyAlignment="0" applyProtection="0"/>
    <xf numFmtId="0" fontId="5" fillId="7" borderId="0" applyNumberFormat="0" applyBorder="0" applyAlignment="0" applyProtection="0"/>
    <xf numFmtId="0" fontId="20" fillId="18"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20" fillId="19" borderId="0" applyNumberFormat="0" applyBorder="0" applyAlignment="0" applyProtection="0"/>
    <xf numFmtId="0" fontId="5" fillId="9" borderId="0" applyNumberFormat="0" applyBorder="0" applyAlignment="0" applyProtection="0"/>
    <xf numFmtId="0" fontId="20" fillId="1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20" fillId="20" borderId="0" applyNumberFormat="0" applyBorder="0" applyAlignment="0" applyProtection="0"/>
    <xf numFmtId="0" fontId="5" fillId="11" borderId="0" applyNumberFormat="0" applyBorder="0" applyAlignment="0" applyProtection="0"/>
    <xf numFmtId="0" fontId="20" fillId="2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20" fillId="21" borderId="0" applyNumberFormat="0" applyBorder="0" applyAlignment="0" applyProtection="0"/>
    <xf numFmtId="0" fontId="5" fillId="13" borderId="0" applyNumberFormat="0" applyBorder="0" applyAlignment="0" applyProtection="0"/>
    <xf numFmtId="0" fontId="20" fillId="2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5" borderId="0" applyNumberFormat="0" applyBorder="0" applyAlignment="0" applyProtection="0"/>
    <xf numFmtId="0" fontId="20" fillId="22" borderId="0" applyNumberFormat="0" applyBorder="0" applyAlignment="0" applyProtection="0"/>
    <xf numFmtId="0" fontId="5" fillId="15" borderId="0" applyNumberFormat="0" applyBorder="0" applyAlignment="0" applyProtection="0"/>
    <xf numFmtId="0" fontId="20" fillId="22"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6" borderId="0" applyNumberFormat="0" applyBorder="0" applyAlignment="0" applyProtection="0"/>
    <xf numFmtId="0" fontId="20" fillId="23" borderId="0" applyNumberFormat="0" applyBorder="0" applyAlignment="0" applyProtection="0"/>
    <xf numFmtId="0" fontId="5" fillId="6" borderId="0" applyNumberFormat="0" applyBorder="0" applyAlignment="0" applyProtection="0"/>
    <xf numFmtId="0" fontId="20" fillId="23"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20" fillId="24" borderId="0" applyNumberFormat="0" applyBorder="0" applyAlignment="0" applyProtection="0"/>
    <xf numFmtId="0" fontId="5" fillId="8" borderId="0" applyNumberFormat="0" applyBorder="0" applyAlignment="0" applyProtection="0"/>
    <xf numFmtId="0" fontId="20" fillId="24"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20" fillId="25" borderId="0" applyNumberFormat="0" applyBorder="0" applyAlignment="0" applyProtection="0"/>
    <xf numFmtId="0" fontId="5" fillId="10" borderId="0" applyNumberFormat="0" applyBorder="0" applyAlignment="0" applyProtection="0"/>
    <xf numFmtId="0" fontId="20" fillId="25"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20" fillId="20" borderId="0" applyNumberFormat="0" applyBorder="0" applyAlignment="0" applyProtection="0"/>
    <xf numFmtId="0" fontId="5" fillId="12" borderId="0" applyNumberFormat="0" applyBorder="0" applyAlignment="0" applyProtection="0"/>
    <xf numFmtId="0" fontId="20" fillId="20" borderId="0" applyNumberFormat="0" applyBorder="0" applyAlignment="0" applyProtection="0"/>
    <xf numFmtId="0" fontId="21" fillId="0" borderId="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20" fillId="23" borderId="0" applyNumberFormat="0" applyBorder="0" applyAlignment="0" applyProtection="0"/>
    <xf numFmtId="0" fontId="5" fillId="14" borderId="0" applyNumberFormat="0" applyBorder="0" applyAlignment="0" applyProtection="0"/>
    <xf numFmtId="0" fontId="20" fillId="2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6" borderId="0" applyNumberFormat="0" applyBorder="0" applyAlignment="0" applyProtection="0"/>
    <xf numFmtId="0" fontId="20" fillId="26" borderId="0" applyNumberFormat="0" applyBorder="0" applyAlignment="0" applyProtection="0"/>
    <xf numFmtId="0" fontId="5" fillId="16" borderId="0" applyNumberFormat="0" applyBorder="0" applyAlignment="0" applyProtection="0"/>
    <xf numFmtId="0" fontId="20" fillId="2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166" fontId="22" fillId="0" borderId="16">
      <alignment horizontal="center" vertical="center"/>
    </xf>
    <xf numFmtId="167" fontId="22" fillId="0" borderId="39">
      <alignment horizontal="center" vertical="center"/>
    </xf>
    <xf numFmtId="0" fontId="19" fillId="0" borderId="0" applyNumberFormat="0" applyFill="0" applyBorder="0" applyAlignment="0" applyProtection="0">
      <alignment vertical="top"/>
      <protection locked="0"/>
    </xf>
    <xf numFmtId="0" fontId="19" fillId="0" borderId="0" applyNumberFormat="0" applyFill="0" applyBorder="0" applyAlignment="0" applyProtection="0"/>
    <xf numFmtId="165" fontId="4" fillId="0" borderId="0" applyFont="0" applyFill="0" applyBorder="0" applyAlignment="0" applyProtection="0"/>
    <xf numFmtId="168" fontId="4" fillId="0" borderId="0" applyFill="0" applyBorder="0" applyAlignment="0" applyProtection="0"/>
    <xf numFmtId="169" fontId="4" fillId="0" borderId="0" applyFont="0" applyFill="0" applyBorder="0" applyAlignment="0" applyProtection="0"/>
    <xf numFmtId="170" fontId="4" fillId="0" borderId="0" applyFill="0" applyBorder="0" applyAlignment="0" applyProtection="0"/>
    <xf numFmtId="165" fontId="4" fillId="0" borderId="0" applyFont="0" applyFill="0" applyBorder="0" applyAlignment="0" applyProtection="0"/>
    <xf numFmtId="168" fontId="4" fillId="0" borderId="0" applyFill="0" applyBorder="0" applyAlignment="0" applyProtection="0"/>
    <xf numFmtId="0" fontId="4" fillId="0" borderId="0" applyFont="0" applyFill="0" applyBorder="0" applyAlignment="0" applyProtection="0"/>
    <xf numFmtId="0" fontId="4" fillId="0" borderId="0" applyFill="0" applyBorder="0" applyAlignment="0" applyProtection="0"/>
    <xf numFmtId="168" fontId="4" fillId="0" borderId="0" applyFill="0" applyBorder="0" applyAlignment="0" applyProtection="0"/>
    <xf numFmtId="165" fontId="4" fillId="0" borderId="0" applyFill="0" applyBorder="0" applyAlignment="0" applyProtection="0"/>
    <xf numFmtId="44" fontId="4" fillId="0" borderId="0" applyFill="0" applyBorder="0" applyAlignment="0" applyProtection="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20" fillId="0" borderId="0"/>
    <xf numFmtId="0" fontId="5" fillId="0" borderId="0"/>
    <xf numFmtId="0" fontId="23" fillId="0" borderId="0"/>
    <xf numFmtId="0" fontId="20" fillId="0" borderId="0"/>
    <xf numFmtId="0" fontId="20"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20" fillId="27" borderId="38" applyNumberFormat="0" applyFont="0" applyAlignment="0" applyProtection="0"/>
    <xf numFmtId="0" fontId="20" fillId="27" borderId="38" applyNumberFormat="0" applyFont="0" applyAlignment="0" applyProtection="0"/>
    <xf numFmtId="0" fontId="4" fillId="28" borderId="40" applyNumberFormat="0" applyAlignment="0" applyProtection="0"/>
    <xf numFmtId="0" fontId="5" fillId="27" borderId="38" applyNumberFormat="0" applyFont="0" applyAlignment="0" applyProtection="0"/>
    <xf numFmtId="0" fontId="4" fillId="28" borderId="40" applyNumberFormat="0" applyAlignment="0" applyProtection="0"/>
    <xf numFmtId="0" fontId="4" fillId="28" borderId="40" applyNumberFormat="0" applyAlignment="0" applyProtection="0"/>
    <xf numFmtId="0" fontId="5" fillId="27" borderId="38" applyNumberFormat="0" applyFont="0" applyAlignment="0" applyProtection="0"/>
    <xf numFmtId="0" fontId="5" fillId="27" borderId="38" applyNumberFormat="0" applyFont="0" applyAlignment="0" applyProtection="0"/>
    <xf numFmtId="0" fontId="5" fillId="27" borderId="38"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20"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164" fontId="4" fillId="0" borderId="0" applyFont="0" applyFill="0" applyBorder="0" applyAlignment="0" applyProtection="0"/>
    <xf numFmtId="164" fontId="20" fillId="0" borderId="0" applyFont="0" applyFill="0" applyBorder="0" applyAlignment="0" applyProtection="0"/>
    <xf numFmtId="171" fontId="4" fillId="0" borderId="0" applyFill="0" applyBorder="0" applyAlignment="0" applyProtection="0"/>
    <xf numFmtId="171" fontId="4" fillId="0" borderId="0" applyFill="0" applyBorder="0" applyAlignment="0" applyProtection="0"/>
    <xf numFmtId="164" fontId="4" fillId="0" borderId="0" applyFont="0" applyFill="0" applyBorder="0" applyAlignment="0" applyProtection="0"/>
    <xf numFmtId="171" fontId="4" fillId="0" borderId="0" applyFill="0" applyBorder="0" applyAlignment="0" applyProtection="0"/>
    <xf numFmtId="164" fontId="4" fillId="0" borderId="0" applyFont="0" applyFill="0" applyBorder="0" applyAlignment="0" applyProtection="0"/>
    <xf numFmtId="172" fontId="4" fillId="0" borderId="0" applyFont="0" applyFill="0" applyBorder="0" applyAlignment="0" applyProtection="0"/>
    <xf numFmtId="173" fontId="4" fillId="0" borderId="0" applyFill="0" applyBorder="0" applyAlignment="0" applyProtection="0"/>
    <xf numFmtId="171" fontId="4" fillId="0" borderId="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71" fontId="4" fillId="0" borderId="0" applyFill="0" applyBorder="0" applyAlignment="0" applyProtection="0"/>
    <xf numFmtId="171" fontId="4" fillId="0" borderId="0" applyFill="0" applyBorder="0" applyAlignment="0" applyProtection="0"/>
    <xf numFmtId="43" fontId="4" fillId="0" borderId="0" applyFont="0" applyFill="0" applyBorder="0" applyAlignment="0" applyProtection="0"/>
    <xf numFmtId="171" fontId="4" fillId="0" borderId="0" applyFill="0" applyBorder="0" applyAlignment="0" applyProtection="0"/>
    <xf numFmtId="174" fontId="4" fillId="0" borderId="0" applyFill="0" applyAlignment="0" applyProtection="0"/>
    <xf numFmtId="0" fontId="29" fillId="0" borderId="0" applyNumberFormat="0" applyFill="0" applyBorder="0" applyAlignment="0" applyProtection="0"/>
    <xf numFmtId="0" fontId="30" fillId="0" borderId="60" applyNumberFormat="0" applyFill="0" applyAlignment="0" applyProtection="0"/>
    <xf numFmtId="0" fontId="31" fillId="0" borderId="61" applyNumberFormat="0" applyFill="0" applyAlignment="0" applyProtection="0"/>
    <xf numFmtId="0" fontId="32" fillId="0" borderId="62" applyNumberFormat="0" applyFill="0" applyAlignment="0" applyProtection="0"/>
    <xf numFmtId="0" fontId="32" fillId="0" borderId="0" applyNumberFormat="0" applyFill="0" applyBorder="0" applyAlignment="0" applyProtection="0"/>
    <xf numFmtId="0" fontId="33" fillId="29" borderId="0" applyNumberFormat="0" applyBorder="0" applyAlignment="0" applyProtection="0"/>
    <xf numFmtId="0" fontId="34" fillId="30" borderId="0" applyNumberFormat="0" applyBorder="0" applyAlignment="0" applyProtection="0"/>
    <xf numFmtId="0" fontId="35" fillId="31" borderId="63" applyNumberFormat="0" applyAlignment="0" applyProtection="0"/>
    <xf numFmtId="0" fontId="36" fillId="32" borderId="64" applyNumberFormat="0" applyAlignment="0" applyProtection="0"/>
    <xf numFmtId="0" fontId="37" fillId="32" borderId="63" applyNumberFormat="0" applyAlignment="0" applyProtection="0"/>
    <xf numFmtId="0" fontId="38" fillId="0" borderId="65" applyNumberFormat="0" applyFill="0" applyAlignment="0" applyProtection="0"/>
    <xf numFmtId="0" fontId="39" fillId="33" borderId="66" applyNumberForma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67" applyNumberFormat="0" applyFill="0" applyAlignment="0" applyProtection="0"/>
    <xf numFmtId="0" fontId="43" fillId="35" borderId="0" applyNumberFormat="0" applyBorder="0" applyAlignment="0" applyProtection="0"/>
    <xf numFmtId="0" fontId="2" fillId="36" borderId="0" applyNumberFormat="0" applyBorder="0" applyAlignment="0" applyProtection="0"/>
    <xf numFmtId="0" fontId="2" fillId="37" borderId="0" applyNumberFormat="0" applyBorder="0" applyAlignment="0" applyProtection="0"/>
    <xf numFmtId="0" fontId="2" fillId="38" borderId="0" applyNumberFormat="0" applyBorder="0" applyAlignment="0" applyProtection="0"/>
    <xf numFmtId="0" fontId="43" fillId="39" borderId="0" applyNumberFormat="0" applyBorder="0" applyAlignment="0" applyProtection="0"/>
    <xf numFmtId="0" fontId="2" fillId="40"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43" fillId="43" borderId="0" applyNumberFormat="0" applyBorder="0" applyAlignment="0" applyProtection="0"/>
    <xf numFmtId="0" fontId="2" fillId="44"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43" fillId="47" borderId="0" applyNumberFormat="0" applyBorder="0" applyAlignment="0" applyProtection="0"/>
    <xf numFmtId="0" fontId="2" fillId="48"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43" fillId="51" borderId="0" applyNumberFormat="0" applyBorder="0" applyAlignment="0" applyProtection="0"/>
    <xf numFmtId="0" fontId="2" fillId="52"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43" fillId="55" borderId="0" applyNumberFormat="0" applyBorder="0" applyAlignment="0" applyProtection="0"/>
    <xf numFmtId="0" fontId="2" fillId="56"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44" fillId="59" borderId="0" applyNumberFormat="0" applyBorder="0" applyAlignment="0" applyProtection="0"/>
    <xf numFmtId="0" fontId="2" fillId="34" borderId="38" applyNumberFormat="0" applyFont="0" applyAlignment="0" applyProtection="0"/>
    <xf numFmtId="0" fontId="1" fillId="0" borderId="0"/>
    <xf numFmtId="0" fontId="26" fillId="0" borderId="0"/>
    <xf numFmtId="0" fontId="1" fillId="0" borderId="0"/>
    <xf numFmtId="0" fontId="26" fillId="0" borderId="0"/>
  </cellStyleXfs>
  <cellXfs count="198">
    <xf numFmtId="0" fontId="0" fillId="0" borderId="0" xfId="0"/>
    <xf numFmtId="0" fontId="3" fillId="0" borderId="0" xfId="0" applyFont="1" applyAlignment="1">
      <alignment horizontal="center" vertical="center"/>
    </xf>
    <xf numFmtId="0" fontId="6" fillId="0" borderId="0" xfId="0" applyFont="1" applyAlignment="1">
      <alignment horizontal="left"/>
    </xf>
    <xf numFmtId="0" fontId="7" fillId="0" borderId="0" xfId="0" applyFont="1"/>
    <xf numFmtId="0" fontId="3" fillId="0" borderId="0" xfId="0" applyFont="1" applyAlignment="1">
      <alignment vertical="center"/>
    </xf>
    <xf numFmtId="49" fontId="3" fillId="0" borderId="0" xfId="0" applyNumberFormat="1" applyFont="1" applyAlignment="1">
      <alignment horizontal="center" vertical="center"/>
    </xf>
    <xf numFmtId="0" fontId="3" fillId="0" borderId="0" xfId="0" applyFont="1" applyAlignment="1">
      <alignment horizontal="justify" vertical="top" wrapText="1"/>
    </xf>
    <xf numFmtId="164" fontId="3" fillId="0" borderId="0" xfId="1" applyFont="1" applyAlignment="1"/>
    <xf numFmtId="164" fontId="3" fillId="0" borderId="0" xfId="1" applyFont="1" applyAlignment="1">
      <alignment horizontal="center" vertical="center"/>
    </xf>
    <xf numFmtId="49" fontId="8" fillId="0" borderId="6" xfId="0" applyNumberFormat="1" applyFont="1" applyBorder="1" applyAlignment="1">
      <alignment vertical="center" wrapText="1"/>
    </xf>
    <xf numFmtId="49" fontId="8" fillId="0" borderId="2" xfId="0" applyNumberFormat="1" applyFont="1" applyBorder="1" applyAlignment="1">
      <alignment vertical="center" wrapText="1"/>
    </xf>
    <xf numFmtId="0" fontId="3" fillId="0" borderId="14" xfId="0" applyFont="1" applyBorder="1" applyAlignment="1">
      <alignment horizontal="center" vertical="center" wrapText="1"/>
    </xf>
    <xf numFmtId="0" fontId="13" fillId="0" borderId="16" xfId="0" applyFont="1" applyBorder="1" applyAlignment="1">
      <alignment horizontal="center" vertical="center"/>
    </xf>
    <xf numFmtId="0" fontId="3" fillId="0" borderId="16" xfId="0" applyFont="1" applyBorder="1" applyAlignment="1">
      <alignment horizontal="center" vertical="center" wrapText="1"/>
    </xf>
    <xf numFmtId="0" fontId="3" fillId="0" borderId="16" xfId="0" applyFont="1" applyBorder="1" applyAlignment="1">
      <alignment horizontal="left" vertical="center" wrapText="1"/>
    </xf>
    <xf numFmtId="4" fontId="3" fillId="0" borderId="16" xfId="0" applyNumberFormat="1" applyFont="1" applyBorder="1" applyAlignment="1">
      <alignment horizontal="center" vertical="center" wrapText="1"/>
    </xf>
    <xf numFmtId="178" fontId="3" fillId="0" borderId="16" xfId="0" applyNumberFormat="1" applyFont="1" applyBorder="1" applyAlignment="1">
      <alignment horizontal="center" vertical="center" wrapText="1"/>
    </xf>
    <xf numFmtId="49" fontId="4" fillId="0" borderId="0" xfId="0" applyNumberFormat="1" applyFont="1" applyAlignment="1">
      <alignment vertical="center" wrapText="1"/>
    </xf>
    <xf numFmtId="165" fontId="3" fillId="3" borderId="16" xfId="2" applyFont="1" applyFill="1" applyBorder="1" applyAlignment="1">
      <alignment horizontal="center" vertical="center"/>
    </xf>
    <xf numFmtId="0" fontId="12" fillId="0" borderId="0" xfId="0" applyFont="1" applyAlignment="1">
      <alignment vertical="center"/>
    </xf>
    <xf numFmtId="178" fontId="3" fillId="0" borderId="14" xfId="0" applyNumberFormat="1" applyFont="1" applyBorder="1" applyAlignment="1">
      <alignment horizontal="center" vertical="center" wrapText="1"/>
    </xf>
    <xf numFmtId="178" fontId="3" fillId="0" borderId="25" xfId="0" applyNumberFormat="1" applyFont="1" applyBorder="1" applyAlignment="1">
      <alignment horizontal="center" vertical="center" wrapText="1"/>
    </xf>
    <xf numFmtId="0" fontId="3" fillId="0" borderId="27" xfId="0" applyFont="1" applyBorder="1" applyAlignment="1">
      <alignment horizontal="left" vertical="center" wrapText="1"/>
    </xf>
    <xf numFmtId="0" fontId="6" fillId="0" borderId="0" xfId="0" applyFont="1" applyAlignment="1">
      <alignment vertical="center"/>
    </xf>
    <xf numFmtId="0" fontId="15" fillId="0" borderId="21" xfId="0" applyFont="1" applyBorder="1" applyAlignment="1">
      <alignment horizontal="left" vertical="center" indent="1"/>
    </xf>
    <xf numFmtId="0" fontId="15" fillId="0" borderId="22" xfId="0" applyFont="1" applyBorder="1" applyAlignment="1">
      <alignment vertical="center"/>
    </xf>
    <xf numFmtId="0" fontId="16" fillId="0" borderId="22" xfId="0" applyFont="1" applyBorder="1" applyAlignment="1">
      <alignment vertical="center"/>
    </xf>
    <xf numFmtId="0" fontId="17" fillId="0" borderId="1" xfId="0" applyFont="1" applyBorder="1" applyAlignment="1">
      <alignment horizontal="left" vertical="center" indent="1"/>
    </xf>
    <xf numFmtId="0" fontId="17" fillId="0" borderId="0" xfId="0" applyFont="1" applyAlignment="1">
      <alignment vertical="center"/>
    </xf>
    <xf numFmtId="0" fontId="3" fillId="0" borderId="24" xfId="0" applyFont="1" applyBorder="1" applyAlignment="1">
      <alignment horizontal="center" vertical="center"/>
    </xf>
    <xf numFmtId="0" fontId="13" fillId="0" borderId="25" xfId="0" applyFont="1" applyBorder="1" applyAlignment="1">
      <alignment horizontal="center" vertical="center"/>
    </xf>
    <xf numFmtId="0" fontId="3" fillId="0" borderId="25" xfId="0" applyFont="1" applyBorder="1" applyAlignment="1">
      <alignment horizontal="center" vertical="center" wrapText="1"/>
    </xf>
    <xf numFmtId="0" fontId="3" fillId="0" borderId="27" xfId="0" applyFont="1" applyBorder="1" applyAlignment="1">
      <alignment horizontal="center" vertical="center" wrapText="1"/>
    </xf>
    <xf numFmtId="4" fontId="3" fillId="0" borderId="25" xfId="0" applyNumberFormat="1" applyFont="1" applyBorder="1" applyAlignment="1">
      <alignment horizontal="center" vertical="center" wrapText="1"/>
    </xf>
    <xf numFmtId="0" fontId="18" fillId="4" borderId="30" xfId="0" applyFont="1" applyFill="1" applyBorder="1" applyAlignment="1">
      <alignment horizontal="left" vertical="center"/>
    </xf>
    <xf numFmtId="0" fontId="3" fillId="0" borderId="9" xfId="0" applyFont="1" applyBorder="1" applyAlignment="1">
      <alignment horizontal="center" vertical="center"/>
    </xf>
    <xf numFmtId="0" fontId="13" fillId="0" borderId="14" xfId="0" applyFont="1" applyBorder="1" applyAlignment="1">
      <alignment horizontal="center" vertical="center"/>
    </xf>
    <xf numFmtId="0" fontId="3" fillId="0" borderId="14" xfId="0" applyFont="1" applyBorder="1" applyAlignment="1">
      <alignment horizontal="left" vertical="center" wrapText="1"/>
    </xf>
    <xf numFmtId="4" fontId="3" fillId="0" borderId="14" xfId="0" applyNumberFormat="1" applyFont="1" applyBorder="1" applyAlignment="1">
      <alignment horizontal="center" vertical="center" wrapText="1"/>
    </xf>
    <xf numFmtId="0" fontId="3" fillId="0" borderId="11" xfId="0" applyFont="1" applyBorder="1" applyAlignment="1">
      <alignment horizontal="center" vertical="center"/>
    </xf>
    <xf numFmtId="0" fontId="11" fillId="0" borderId="22" xfId="0" applyFont="1" applyBorder="1" applyAlignment="1">
      <alignment vertical="center"/>
    </xf>
    <xf numFmtId="0" fontId="17" fillId="0" borderId="17" xfId="0" applyFont="1" applyBorder="1" applyAlignment="1">
      <alignment horizontal="right" vertical="center" indent="1"/>
    </xf>
    <xf numFmtId="165" fontId="3" fillId="3" borderId="25" xfId="2" applyFont="1" applyFill="1" applyBorder="1" applyAlignment="1">
      <alignment horizontal="center" vertical="center"/>
    </xf>
    <xf numFmtId="165" fontId="3" fillId="3" borderId="26" xfId="2" applyFont="1" applyFill="1" applyBorder="1" applyAlignment="1">
      <alignment horizontal="center" vertical="center"/>
    </xf>
    <xf numFmtId="164" fontId="7" fillId="0" borderId="0" xfId="0" applyNumberFormat="1" applyFont="1"/>
    <xf numFmtId="165" fontId="3" fillId="3" borderId="14" xfId="2" applyFont="1" applyFill="1" applyBorder="1" applyAlignment="1">
      <alignment horizontal="center" vertical="center"/>
    </xf>
    <xf numFmtId="165" fontId="3" fillId="3" borderId="20" xfId="2" applyFont="1" applyFill="1" applyBorder="1" applyAlignment="1">
      <alignment horizontal="center" vertical="center"/>
    </xf>
    <xf numFmtId="165" fontId="3" fillId="3" borderId="28" xfId="2" applyFont="1" applyFill="1" applyBorder="1" applyAlignment="1">
      <alignment horizontal="center" vertical="center"/>
    </xf>
    <xf numFmtId="0" fontId="3" fillId="0" borderId="15" xfId="0" applyFont="1" applyBorder="1" applyAlignment="1">
      <alignment horizontal="center" vertical="center"/>
    </xf>
    <xf numFmtId="10" fontId="9" fillId="0" borderId="25" xfId="0" applyNumberFormat="1" applyFont="1" applyBorder="1" applyAlignment="1">
      <alignment horizontal="center" vertical="center" wrapText="1"/>
    </xf>
    <xf numFmtId="49" fontId="9" fillId="0" borderId="25" xfId="0" applyNumberFormat="1" applyFont="1" applyBorder="1" applyAlignment="1">
      <alignment vertical="top"/>
    </xf>
    <xf numFmtId="0" fontId="9" fillId="0" borderId="25" xfId="0" applyFont="1" applyBorder="1" applyAlignment="1">
      <alignment horizontal="center" vertical="center" wrapText="1"/>
    </xf>
    <xf numFmtId="49" fontId="11" fillId="0" borderId="25" xfId="0" applyNumberFormat="1" applyFont="1" applyBorder="1" applyAlignment="1">
      <alignment horizontal="center" vertical="center" wrapText="1"/>
    </xf>
    <xf numFmtId="49" fontId="11" fillId="0" borderId="26" xfId="0" applyNumberFormat="1" applyFont="1" applyBorder="1" applyAlignment="1">
      <alignment horizontal="center" vertical="center" wrapText="1"/>
    </xf>
    <xf numFmtId="165" fontId="11" fillId="2" borderId="25" xfId="2" applyFont="1" applyFill="1" applyBorder="1" applyAlignment="1">
      <alignment horizontal="center" vertical="center"/>
    </xf>
    <xf numFmtId="164" fontId="3" fillId="0" borderId="26" xfId="1" applyFont="1" applyBorder="1" applyAlignment="1">
      <alignment horizontal="center" vertical="center"/>
    </xf>
    <xf numFmtId="44" fontId="7" fillId="0" borderId="0" xfId="0" applyNumberFormat="1" applyFont="1"/>
    <xf numFmtId="0" fontId="25" fillId="0" borderId="0" xfId="0" applyFont="1" applyAlignment="1">
      <alignment horizontal="justify" vertical="top" wrapText="1"/>
    </xf>
    <xf numFmtId="0" fontId="3" fillId="0" borderId="53" xfId="0" applyFont="1" applyBorder="1" applyAlignment="1">
      <alignment horizontal="center" vertical="center"/>
    </xf>
    <xf numFmtId="0" fontId="13" fillId="0" borderId="51" xfId="0" applyFont="1" applyBorder="1" applyAlignment="1">
      <alignment horizontal="center" vertical="center"/>
    </xf>
    <xf numFmtId="0" fontId="3" fillId="0" borderId="51" xfId="0" applyFont="1" applyBorder="1" applyAlignment="1">
      <alignment horizontal="center" vertical="center" wrapText="1"/>
    </xf>
    <xf numFmtId="0" fontId="3" fillId="0" borderId="51" xfId="0" applyFont="1" applyBorder="1" applyAlignment="1">
      <alignment horizontal="left" vertical="center" wrapText="1"/>
    </xf>
    <xf numFmtId="4" fontId="3" fillId="0" borderId="51" xfId="0" applyNumberFormat="1" applyFont="1" applyBorder="1" applyAlignment="1">
      <alignment horizontal="center" vertical="center" wrapText="1"/>
    </xf>
    <xf numFmtId="165" fontId="3" fillId="3" borderId="51" xfId="2" applyFont="1" applyFill="1" applyBorder="1" applyAlignment="1">
      <alignment horizontal="center" vertical="center"/>
    </xf>
    <xf numFmtId="165" fontId="3" fillId="3" borderId="52" xfId="2" applyFont="1" applyFill="1" applyBorder="1" applyAlignment="1">
      <alignment horizontal="center" vertical="center"/>
    </xf>
    <xf numFmtId="4" fontId="27" fillId="0" borderId="16" xfId="0" applyNumberFormat="1" applyFont="1" applyBorder="1" applyAlignment="1">
      <alignment horizontal="center" vertical="center" wrapText="1"/>
    </xf>
    <xf numFmtId="165" fontId="3" fillId="3" borderId="57" xfId="2" applyFont="1" applyFill="1" applyBorder="1" applyAlignment="1">
      <alignment horizontal="center" vertical="center"/>
    </xf>
    <xf numFmtId="0" fontId="9" fillId="4" borderId="3" xfId="0" applyFont="1" applyFill="1" applyBorder="1" applyAlignment="1">
      <alignment horizontal="left" vertical="center" indent="1"/>
    </xf>
    <xf numFmtId="0" fontId="9" fillId="4" borderId="19" xfId="0" applyFont="1" applyFill="1" applyBorder="1" applyAlignment="1">
      <alignment horizontal="left" vertical="center" indent="1"/>
    </xf>
    <xf numFmtId="0" fontId="9" fillId="4" borderId="24" xfId="0" applyFont="1" applyFill="1" applyBorder="1" applyAlignment="1">
      <alignment horizontal="left" vertical="center" indent="1"/>
    </xf>
    <xf numFmtId="0" fontId="9" fillId="4" borderId="34" xfId="0" applyFont="1" applyFill="1" applyBorder="1" applyAlignment="1">
      <alignment horizontal="left" vertical="center" indent="1"/>
    </xf>
    <xf numFmtId="0" fontId="13" fillId="0" borderId="57" xfId="0" applyFont="1" applyBorder="1" applyAlignment="1">
      <alignment horizontal="center" vertical="center"/>
    </xf>
    <xf numFmtId="0" fontId="3" fillId="0" borderId="57" xfId="0" applyFont="1" applyBorder="1" applyAlignment="1">
      <alignment horizontal="center" vertical="center" wrapText="1"/>
    </xf>
    <xf numFmtId="0" fontId="3" fillId="0" borderId="57" xfId="0" applyFont="1" applyBorder="1" applyAlignment="1">
      <alignment horizontal="left" vertical="center" wrapText="1"/>
    </xf>
    <xf numFmtId="4" fontId="3" fillId="0" borderId="57" xfId="0" applyNumberFormat="1" applyFont="1" applyBorder="1" applyAlignment="1">
      <alignment horizontal="center" vertical="center" wrapText="1"/>
    </xf>
    <xf numFmtId="178" fontId="3" fillId="0" borderId="57" xfId="0" applyNumberFormat="1" applyFont="1" applyBorder="1" applyAlignment="1">
      <alignment horizontal="center" vertical="center" wrapText="1"/>
    </xf>
    <xf numFmtId="165" fontId="3" fillId="3" borderId="59" xfId="2" applyFont="1" applyFill="1" applyBorder="1" applyAlignment="1">
      <alignment horizontal="center" vertical="center"/>
    </xf>
    <xf numFmtId="0" fontId="9" fillId="4" borderId="25" xfId="0" applyFont="1" applyFill="1" applyBorder="1" applyAlignment="1">
      <alignment vertical="center"/>
    </xf>
    <xf numFmtId="0" fontId="9" fillId="4" borderId="30" xfId="0" applyFont="1" applyFill="1" applyBorder="1" applyAlignment="1">
      <alignment vertical="center"/>
    </xf>
    <xf numFmtId="0" fontId="9" fillId="4" borderId="4" xfId="0" applyFont="1" applyFill="1" applyBorder="1" applyAlignment="1">
      <alignment vertical="center"/>
    </xf>
    <xf numFmtId="0" fontId="9" fillId="4" borderId="33" xfId="0" applyFont="1" applyFill="1" applyBorder="1" applyAlignment="1">
      <alignment vertical="center"/>
    </xf>
    <xf numFmtId="0" fontId="9" fillId="4" borderId="23" xfId="0" applyFont="1" applyFill="1" applyBorder="1" applyAlignment="1">
      <alignment vertical="center"/>
    </xf>
    <xf numFmtId="0" fontId="3" fillId="0" borderId="55" xfId="0" applyFont="1" applyBorder="1" applyAlignment="1">
      <alignment horizontal="left" vertical="center" wrapText="1"/>
    </xf>
    <xf numFmtId="0" fontId="3" fillId="0" borderId="58" xfId="0" applyFont="1" applyBorder="1" applyAlignment="1">
      <alignment horizontal="center" vertical="center"/>
    </xf>
    <xf numFmtId="182" fontId="27" fillId="0" borderId="57" xfId="0" applyNumberFormat="1" applyFont="1" applyBorder="1" applyAlignment="1">
      <alignment horizontal="center" vertical="center" wrapText="1"/>
    </xf>
    <xf numFmtId="178" fontId="3" fillId="0" borderId="55" xfId="0" applyNumberFormat="1" applyFont="1" applyBorder="1" applyAlignment="1">
      <alignment horizontal="center" vertical="center" wrapText="1"/>
    </xf>
    <xf numFmtId="0" fontId="3" fillId="0" borderId="55" xfId="0" applyFont="1" applyBorder="1" applyAlignment="1">
      <alignment horizontal="center" vertical="center" wrapText="1"/>
    </xf>
    <xf numFmtId="165" fontId="11" fillId="4" borderId="49" xfId="2" applyFont="1" applyFill="1" applyBorder="1" applyAlignment="1">
      <alignment horizontal="center" vertical="center"/>
    </xf>
    <xf numFmtId="165" fontId="11" fillId="4" borderId="41" xfId="2" applyFont="1" applyFill="1" applyBorder="1" applyAlignment="1">
      <alignment horizontal="center" vertical="center"/>
    </xf>
    <xf numFmtId="165" fontId="11" fillId="2" borderId="49" xfId="2" applyFont="1" applyFill="1" applyBorder="1" applyAlignment="1">
      <alignment horizontal="center" vertical="center"/>
    </xf>
    <xf numFmtId="165" fontId="11" fillId="2" borderId="41" xfId="2" applyFont="1" applyFill="1" applyBorder="1" applyAlignment="1">
      <alignment horizontal="center" vertical="center"/>
    </xf>
    <xf numFmtId="0" fontId="3" fillId="0" borderId="54" xfId="0" applyFont="1" applyBorder="1" applyAlignment="1">
      <alignment horizontal="center" vertical="center"/>
    </xf>
    <xf numFmtId="0" fontId="13" fillId="0" borderId="68" xfId="0" applyFont="1" applyBorder="1" applyAlignment="1">
      <alignment horizontal="center" vertical="center"/>
    </xf>
    <xf numFmtId="178" fontId="3" fillId="0" borderId="51" xfId="0" applyNumberFormat="1" applyFont="1" applyBorder="1" applyAlignment="1">
      <alignment horizontal="center" vertical="center" wrapText="1"/>
    </xf>
    <xf numFmtId="0" fontId="9" fillId="4" borderId="50" xfId="0" applyFont="1" applyFill="1" applyBorder="1" applyAlignment="1">
      <alignment horizontal="left" vertical="center" indent="1"/>
    </xf>
    <xf numFmtId="0" fontId="9" fillId="4" borderId="68" xfId="0" applyFont="1" applyFill="1" applyBorder="1" applyAlignment="1">
      <alignment vertical="center"/>
    </xf>
    <xf numFmtId="165" fontId="11" fillId="4" borderId="68" xfId="2" applyFont="1" applyFill="1" applyBorder="1" applyAlignment="1">
      <alignment horizontal="center" vertical="center"/>
    </xf>
    <xf numFmtId="165" fontId="11" fillId="4" borderId="48" xfId="2" applyFont="1" applyFill="1" applyBorder="1" applyAlignment="1">
      <alignment horizontal="center" vertical="center"/>
    </xf>
    <xf numFmtId="0" fontId="13" fillId="0" borderId="55" xfId="0" applyFont="1" applyBorder="1" applyAlignment="1">
      <alignment horizontal="center" vertical="center"/>
    </xf>
    <xf numFmtId="4" fontId="3" fillId="0" borderId="55" xfId="0" applyNumberFormat="1" applyFont="1" applyBorder="1" applyAlignment="1">
      <alignment horizontal="center" vertical="center" wrapText="1"/>
    </xf>
    <xf numFmtId="165" fontId="3" fillId="3" borderId="55" xfId="2" applyFont="1" applyFill="1" applyBorder="1" applyAlignment="1">
      <alignment horizontal="center" vertical="center"/>
    </xf>
    <xf numFmtId="165" fontId="3" fillId="3" borderId="56" xfId="2" applyFont="1" applyFill="1" applyBorder="1" applyAlignment="1">
      <alignment horizontal="center" vertical="center"/>
    </xf>
    <xf numFmtId="0" fontId="9" fillId="4" borderId="46" xfId="0" applyFont="1" applyFill="1" applyBorder="1" applyAlignment="1">
      <alignment horizontal="left" vertical="center" indent="1"/>
    </xf>
    <xf numFmtId="0" fontId="9" fillId="4" borderId="47" xfId="0" applyFont="1" applyFill="1" applyBorder="1" applyAlignment="1">
      <alignment vertical="center"/>
    </xf>
    <xf numFmtId="0" fontId="9" fillId="4" borderId="69" xfId="0" applyFont="1" applyFill="1" applyBorder="1" applyAlignment="1">
      <alignment vertical="center"/>
    </xf>
    <xf numFmtId="182" fontId="27" fillId="0" borderId="55" xfId="0" applyNumberFormat="1" applyFont="1" applyBorder="1" applyAlignment="1">
      <alignment horizontal="center" vertical="center" wrapText="1"/>
    </xf>
    <xf numFmtId="164" fontId="45" fillId="0" borderId="0" xfId="1" applyFont="1" applyAlignment="1"/>
    <xf numFmtId="164" fontId="46" fillId="0" borderId="0" xfId="1" applyFont="1" applyAlignment="1"/>
    <xf numFmtId="0" fontId="8" fillId="0" borderId="5" xfId="70" applyFont="1" applyBorder="1" applyAlignment="1">
      <alignment horizontal="left" vertical="center" indent="1"/>
    </xf>
    <xf numFmtId="0" fontId="8" fillId="0" borderId="6" xfId="70" applyFont="1" applyBorder="1" applyAlignment="1">
      <alignment horizontal="left" vertical="center" indent="1"/>
    </xf>
    <xf numFmtId="0" fontId="8" fillId="0" borderId="7" xfId="70" applyFont="1" applyBorder="1" applyAlignment="1">
      <alignment horizontal="left" vertical="center" indent="1"/>
    </xf>
    <xf numFmtId="0" fontId="8" fillId="0" borderId="8" xfId="70" applyFont="1" applyBorder="1" applyAlignment="1">
      <alignment horizontal="left" vertical="center" indent="1"/>
    </xf>
    <xf numFmtId="49" fontId="11" fillId="0" borderId="33" xfId="0" applyNumberFormat="1" applyFont="1" applyBorder="1" applyAlignment="1">
      <alignment horizontal="justify" vertical="top" wrapText="1"/>
    </xf>
    <xf numFmtId="49" fontId="11" fillId="0" borderId="25" xfId="0" applyNumberFormat="1" applyFont="1" applyBorder="1" applyAlignment="1">
      <alignment horizontal="justify" vertical="top" wrapText="1"/>
    </xf>
    <xf numFmtId="49" fontId="11" fillId="0" borderId="25" xfId="0" applyNumberFormat="1" applyFont="1" applyBorder="1" applyAlignment="1">
      <alignment horizontal="justify" vertical="top"/>
    </xf>
    <xf numFmtId="49" fontId="11" fillId="0" borderId="29" xfId="0" applyNumberFormat="1" applyFont="1" applyBorder="1" applyAlignment="1">
      <alignment horizontal="justify" vertical="top"/>
    </xf>
    <xf numFmtId="49" fontId="11" fillId="0" borderId="36" xfId="0" applyNumberFormat="1" applyFont="1" applyBorder="1" applyAlignment="1">
      <alignment horizontal="justify" vertical="top" wrapText="1"/>
    </xf>
    <xf numFmtId="49" fontId="11" fillId="0" borderId="45" xfId="0" applyNumberFormat="1" applyFont="1" applyBorder="1" applyAlignment="1">
      <alignment horizontal="justify" vertical="top" wrapText="1"/>
    </xf>
    <xf numFmtId="49" fontId="11" fillId="0" borderId="45" xfId="0" applyNumberFormat="1" applyFont="1" applyBorder="1" applyAlignment="1">
      <alignment horizontal="justify" vertical="top"/>
    </xf>
    <xf numFmtId="49" fontId="11" fillId="0" borderId="35" xfId="0" applyNumberFormat="1" applyFont="1" applyBorder="1" applyAlignment="1">
      <alignment horizontal="justify" vertical="top"/>
    </xf>
    <xf numFmtId="0" fontId="9" fillId="4" borderId="68" xfId="0" applyFont="1" applyFill="1" applyBorder="1" applyAlignment="1">
      <alignment horizontal="center" vertical="center"/>
    </xf>
    <xf numFmtId="0" fontId="9" fillId="4" borderId="30" xfId="0" applyFont="1" applyFill="1" applyBorder="1" applyAlignment="1">
      <alignment horizontal="center" vertical="center"/>
    </xf>
    <xf numFmtId="0" fontId="18" fillId="4" borderId="30" xfId="0" applyFont="1" applyFill="1" applyBorder="1" applyAlignment="1">
      <alignment horizontal="center" vertical="center"/>
    </xf>
    <xf numFmtId="49" fontId="10" fillId="0" borderId="4" xfId="0" applyNumberFormat="1" applyFont="1" applyBorder="1" applyAlignment="1">
      <alignment horizontal="justify" vertical="top"/>
    </xf>
    <xf numFmtId="49" fontId="11" fillId="0" borderId="4" xfId="0" applyNumberFormat="1" applyFont="1" applyBorder="1" applyAlignment="1">
      <alignment horizontal="justify" vertical="top" wrapText="1"/>
    </xf>
    <xf numFmtId="49" fontId="11" fillId="0" borderId="4" xfId="0" applyNumberFormat="1" applyFont="1" applyBorder="1" applyAlignment="1">
      <alignment horizontal="justify" vertical="top"/>
    </xf>
    <xf numFmtId="0" fontId="3" fillId="0" borderId="4" xfId="0" applyFont="1" applyBorder="1" applyAlignment="1">
      <alignment horizontal="right" vertical="center" indent="1"/>
    </xf>
    <xf numFmtId="49" fontId="28" fillId="0" borderId="3" xfId="0" applyNumberFormat="1" applyFont="1" applyBorder="1" applyAlignment="1">
      <alignment horizontal="center" vertical="center"/>
    </xf>
    <xf numFmtId="49" fontId="28" fillId="0" borderId="4" xfId="0" applyNumberFormat="1" applyFont="1" applyBorder="1" applyAlignment="1">
      <alignment horizontal="center" vertical="center"/>
    </xf>
    <xf numFmtId="0" fontId="28" fillId="0" borderId="4" xfId="0" applyFont="1" applyBorder="1" applyAlignment="1">
      <alignment horizontal="center" vertical="center"/>
    </xf>
    <xf numFmtId="0" fontId="28" fillId="0" borderId="18" xfId="0" applyFont="1" applyBorder="1" applyAlignment="1">
      <alignment horizontal="center" vertical="center"/>
    </xf>
    <xf numFmtId="49" fontId="11" fillId="0" borderId="0" xfId="0" applyNumberFormat="1" applyFont="1" applyAlignment="1">
      <alignment horizontal="justify" vertical="top" wrapText="1"/>
    </xf>
    <xf numFmtId="49" fontId="11" fillId="0" borderId="0" xfId="0" applyNumberFormat="1" applyFont="1" applyAlignment="1">
      <alignment horizontal="justify" vertical="top"/>
    </xf>
    <xf numFmtId="49" fontId="14" fillId="0" borderId="0" xfId="0" applyNumberFormat="1" applyFont="1" applyAlignment="1">
      <alignment horizontal="justify" vertical="top"/>
    </xf>
    <xf numFmtId="0" fontId="9" fillId="4" borderId="29" xfId="0" applyFont="1" applyFill="1" applyBorder="1" applyAlignment="1">
      <alignment horizontal="center" vertical="center"/>
    </xf>
    <xf numFmtId="0" fontId="9" fillId="4" borderId="4" xfId="0" applyFont="1" applyFill="1" applyBorder="1" applyAlignment="1">
      <alignment horizontal="center" vertical="center"/>
    </xf>
    <xf numFmtId="49" fontId="9" fillId="0" borderId="4" xfId="0" applyNumberFormat="1" applyFont="1" applyBorder="1" applyAlignment="1">
      <alignment horizontal="justify" vertical="top" wrapText="1"/>
    </xf>
    <xf numFmtId="49" fontId="3" fillId="0" borderId="30" xfId="1" applyNumberFormat="1" applyFont="1" applyFill="1" applyBorder="1" applyAlignment="1">
      <alignment horizontal="center" vertical="center" wrapText="1"/>
    </xf>
    <xf numFmtId="49" fontId="3" fillId="0" borderId="31" xfId="1" applyNumberFormat="1" applyFont="1" applyFill="1" applyBorder="1" applyAlignment="1">
      <alignment horizontal="center" vertical="center" wrapText="1"/>
    </xf>
    <xf numFmtId="49" fontId="3" fillId="0" borderId="37" xfId="1" applyNumberFormat="1" applyFont="1" applyFill="1" applyBorder="1" applyAlignment="1">
      <alignment horizontal="center" vertical="center" wrapText="1"/>
    </xf>
    <xf numFmtId="49" fontId="3" fillId="0" borderId="32" xfId="1" applyNumberFormat="1" applyFont="1" applyFill="1" applyBorder="1" applyAlignment="1">
      <alignment horizontal="center" vertical="center" wrapText="1"/>
    </xf>
    <xf numFmtId="49" fontId="8" fillId="0" borderId="9"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12" fillId="0" borderId="30" xfId="0" applyNumberFormat="1" applyFont="1" applyBorder="1" applyAlignment="1">
      <alignment horizontal="center" vertical="center" wrapText="1"/>
    </xf>
    <xf numFmtId="49" fontId="12" fillId="0" borderId="31" xfId="0" applyNumberFormat="1" applyFont="1" applyBorder="1" applyAlignment="1">
      <alignment horizontal="center" vertical="center" wrapText="1"/>
    </xf>
    <xf numFmtId="0" fontId="8" fillId="0" borderId="14"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4" xfId="0" applyFont="1" applyBorder="1" applyAlignment="1">
      <alignment horizontal="center" vertical="center"/>
    </xf>
    <xf numFmtId="0" fontId="8" fillId="0" borderId="27" xfId="0" applyFont="1" applyBorder="1" applyAlignment="1">
      <alignment horizontal="center" vertical="center"/>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49" fontId="9" fillId="0" borderId="33" xfId="0" applyNumberFormat="1" applyFont="1" applyBorder="1" applyAlignment="1">
      <alignment horizontal="justify" vertical="top" wrapText="1"/>
    </xf>
    <xf numFmtId="49" fontId="9" fillId="0" borderId="25" xfId="0" applyNumberFormat="1" applyFont="1" applyBorder="1" applyAlignment="1">
      <alignment horizontal="justify" vertical="top"/>
    </xf>
    <xf numFmtId="49" fontId="9" fillId="0" borderId="29" xfId="0" applyNumberFormat="1" applyFont="1" applyBorder="1" applyAlignment="1">
      <alignment horizontal="justify" vertical="top"/>
    </xf>
    <xf numFmtId="0" fontId="9" fillId="4" borderId="25" xfId="0" applyFont="1" applyFill="1" applyBorder="1" applyAlignment="1">
      <alignment horizontal="center" vertical="center"/>
    </xf>
    <xf numFmtId="0" fontId="9" fillId="4" borderId="23" xfId="0" applyFont="1" applyFill="1" applyBorder="1" applyAlignment="1">
      <alignment horizontal="center" vertical="center"/>
    </xf>
    <xf numFmtId="0" fontId="9" fillId="4" borderId="24" xfId="0" applyFont="1" applyFill="1" applyBorder="1" applyAlignment="1">
      <alignment horizontal="right" vertical="center" wrapText="1" indent="1"/>
    </xf>
    <xf numFmtId="0" fontId="9" fillId="4" borderId="33" xfId="0" applyFont="1" applyFill="1" applyBorder="1" applyAlignment="1">
      <alignment horizontal="right" vertical="center" wrapText="1" indent="1"/>
    </xf>
    <xf numFmtId="0" fontId="9" fillId="4" borderId="25" xfId="0" applyFont="1" applyFill="1" applyBorder="1" applyAlignment="1">
      <alignment horizontal="right" vertical="center" wrapText="1" inden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33" xfId="0" applyFont="1" applyBorder="1" applyAlignment="1">
      <alignment horizontal="center" vertical="center"/>
    </xf>
    <xf numFmtId="0" fontId="9" fillId="0" borderId="25" xfId="0" applyFont="1" applyBorder="1" applyAlignment="1">
      <alignment horizontal="center" vertical="center"/>
    </xf>
    <xf numFmtId="10" fontId="9" fillId="0" borderId="3" xfId="0" applyNumberFormat="1" applyFont="1" applyBorder="1" applyAlignment="1">
      <alignment horizontal="center" vertical="center" wrapText="1"/>
    </xf>
    <xf numFmtId="10" fontId="9" fillId="0" borderId="4" xfId="0" applyNumberFormat="1" applyFont="1" applyBorder="1" applyAlignment="1">
      <alignment horizontal="center" vertical="center" wrapText="1"/>
    </xf>
    <xf numFmtId="10" fontId="9" fillId="0" borderId="33" xfId="0" applyNumberFormat="1" applyFont="1" applyBorder="1" applyAlignment="1">
      <alignment horizontal="center" vertical="center" wrapText="1"/>
    </xf>
    <xf numFmtId="49" fontId="9" fillId="0" borderId="3" xfId="0" applyNumberFormat="1" applyFont="1" applyBorder="1" applyAlignment="1">
      <alignment horizontal="center" vertical="top" wrapText="1"/>
    </xf>
    <xf numFmtId="49" fontId="9" fillId="0" borderId="4" xfId="0" applyNumberFormat="1" applyFont="1" applyBorder="1" applyAlignment="1">
      <alignment horizontal="center" vertical="top" wrapText="1"/>
    </xf>
    <xf numFmtId="49" fontId="9" fillId="0" borderId="33" xfId="0" applyNumberFormat="1" applyFont="1" applyBorder="1" applyAlignment="1">
      <alignment horizontal="center" vertical="top" wrapText="1"/>
    </xf>
    <xf numFmtId="0" fontId="3" fillId="60" borderId="46" xfId="0" applyFont="1" applyFill="1" applyBorder="1" applyAlignment="1" applyProtection="1">
      <alignment horizontal="left" vertical="center" indent="7"/>
      <protection locked="0"/>
    </xf>
    <xf numFmtId="0" fontId="3" fillId="60" borderId="47" xfId="0" applyFont="1" applyFill="1" applyBorder="1" applyAlignment="1" applyProtection="1">
      <alignment horizontal="left" vertical="center" indent="7"/>
      <protection locked="0"/>
    </xf>
    <xf numFmtId="0" fontId="3" fillId="60" borderId="48" xfId="0" applyFont="1" applyFill="1" applyBorder="1" applyAlignment="1" applyProtection="1">
      <alignment horizontal="left" vertical="center" indent="7"/>
      <protection locked="0"/>
    </xf>
    <xf numFmtId="49" fontId="8" fillId="60" borderId="1" xfId="0" applyNumberFormat="1" applyFont="1" applyFill="1" applyBorder="1" applyAlignment="1" applyProtection="1">
      <alignment horizontal="left" vertical="center" wrapText="1" indent="7"/>
      <protection locked="0"/>
    </xf>
    <xf numFmtId="49" fontId="8" fillId="60" borderId="0" xfId="0" applyNumberFormat="1" applyFont="1" applyFill="1" applyAlignment="1" applyProtection="1">
      <alignment horizontal="left" vertical="center" wrapText="1" indent="7"/>
      <protection locked="0"/>
    </xf>
    <xf numFmtId="49" fontId="8" fillId="60" borderId="17" xfId="0" applyNumberFormat="1" applyFont="1" applyFill="1" applyBorder="1" applyAlignment="1" applyProtection="1">
      <alignment horizontal="left" vertical="center" wrapText="1" indent="7"/>
      <protection locked="0"/>
    </xf>
    <xf numFmtId="0" fontId="9" fillId="60" borderId="1" xfId="0" applyFont="1" applyFill="1" applyBorder="1" applyAlignment="1" applyProtection="1">
      <alignment horizontal="left" wrapText="1" indent="7"/>
      <protection locked="0"/>
    </xf>
    <xf numFmtId="0" fontId="9" fillId="60" borderId="0" xfId="0" applyFont="1" applyFill="1" applyAlignment="1" applyProtection="1">
      <alignment horizontal="left" wrapText="1" indent="7"/>
      <protection locked="0"/>
    </xf>
    <xf numFmtId="0" fontId="9" fillId="60" borderId="17" xfId="0" applyFont="1" applyFill="1" applyBorder="1" applyAlignment="1" applyProtection="1">
      <alignment horizontal="left" wrapText="1" indent="7"/>
      <protection locked="0"/>
    </xf>
    <xf numFmtId="0" fontId="8" fillId="60" borderId="1" xfId="0" applyFont="1" applyFill="1" applyBorder="1" applyAlignment="1" applyProtection="1">
      <alignment horizontal="left" vertical="center" wrapText="1" indent="7"/>
      <protection locked="0"/>
    </xf>
    <xf numFmtId="0" fontId="8" fillId="60" borderId="0" xfId="0" applyFont="1" applyFill="1" applyAlignment="1" applyProtection="1">
      <alignment horizontal="left" vertical="center" wrapText="1" indent="7"/>
      <protection locked="0"/>
    </xf>
    <xf numFmtId="0" fontId="8" fillId="60" borderId="17" xfId="0" applyFont="1" applyFill="1" applyBorder="1" applyAlignment="1" applyProtection="1">
      <alignment horizontal="left" vertical="center" wrapText="1" indent="7"/>
      <protection locked="0"/>
    </xf>
    <xf numFmtId="49" fontId="8" fillId="60" borderId="42" xfId="0" applyNumberFormat="1" applyFont="1" applyFill="1" applyBorder="1" applyAlignment="1" applyProtection="1">
      <alignment horizontal="left" vertical="center" wrapText="1" indent="7"/>
      <protection locked="0"/>
    </xf>
    <xf numFmtId="49" fontId="8" fillId="60" borderId="43" xfId="0" applyNumberFormat="1" applyFont="1" applyFill="1" applyBorder="1" applyAlignment="1" applyProtection="1">
      <alignment horizontal="left" vertical="center" wrapText="1" indent="7"/>
      <protection locked="0"/>
    </xf>
    <xf numFmtId="49" fontId="8" fillId="60" borderId="44" xfId="0" applyNumberFormat="1" applyFont="1" applyFill="1" applyBorder="1" applyAlignment="1" applyProtection="1">
      <alignment horizontal="left" vertical="center" wrapText="1" indent="7"/>
      <protection locked="0"/>
    </xf>
    <xf numFmtId="164" fontId="8" fillId="60" borderId="6" xfId="1" applyFont="1" applyFill="1" applyBorder="1" applyAlignment="1" applyProtection="1">
      <alignment horizontal="right" vertical="center" indent="1"/>
      <protection locked="0"/>
    </xf>
    <xf numFmtId="164" fontId="8" fillId="60" borderId="10" xfId="1" applyFont="1" applyFill="1" applyBorder="1" applyAlignment="1" applyProtection="1">
      <alignment horizontal="right" vertical="center" indent="1"/>
      <protection locked="0"/>
    </xf>
    <xf numFmtId="49" fontId="3" fillId="60" borderId="2" xfId="0" applyNumberFormat="1" applyFont="1" applyFill="1" applyBorder="1" applyAlignment="1" applyProtection="1">
      <alignment vertical="center" wrapText="1"/>
      <protection locked="0"/>
    </xf>
    <xf numFmtId="0" fontId="8" fillId="60" borderId="13" xfId="70" applyFont="1" applyFill="1" applyBorder="1" applyAlignment="1" applyProtection="1">
      <alignment horizontal="right" vertical="center" indent="1"/>
      <protection locked="0"/>
    </xf>
    <xf numFmtId="178" fontId="3" fillId="60" borderId="25" xfId="0" applyNumberFormat="1" applyFont="1" applyFill="1" applyBorder="1" applyAlignment="1" applyProtection="1">
      <alignment horizontal="center" vertical="center" wrapText="1"/>
      <protection locked="0"/>
    </xf>
    <xf numFmtId="178" fontId="25" fillId="60" borderId="25" xfId="0" applyNumberFormat="1" applyFont="1" applyFill="1" applyBorder="1" applyAlignment="1" applyProtection="1">
      <alignment horizontal="center" vertical="center" wrapText="1"/>
      <protection locked="0"/>
    </xf>
    <xf numFmtId="178" fontId="3" fillId="60" borderId="14" xfId="0" applyNumberFormat="1" applyFont="1" applyFill="1" applyBorder="1" applyAlignment="1" applyProtection="1">
      <alignment horizontal="center" vertical="center" wrapText="1"/>
      <protection locked="0"/>
    </xf>
    <xf numFmtId="178" fontId="3" fillId="60" borderId="16" xfId="0" applyNumberFormat="1" applyFont="1" applyFill="1" applyBorder="1" applyAlignment="1" applyProtection="1">
      <alignment horizontal="center" vertical="center" wrapText="1"/>
      <protection locked="0"/>
    </xf>
    <xf numFmtId="178" fontId="3" fillId="60" borderId="51" xfId="0" applyNumberFormat="1" applyFont="1" applyFill="1" applyBorder="1" applyAlignment="1" applyProtection="1">
      <alignment horizontal="center" vertical="center" wrapText="1"/>
      <protection locked="0"/>
    </xf>
    <xf numFmtId="178" fontId="3" fillId="60" borderId="55" xfId="0" applyNumberFormat="1" applyFont="1" applyFill="1" applyBorder="1" applyAlignment="1" applyProtection="1">
      <alignment horizontal="center" vertical="center" wrapText="1"/>
      <protection locked="0"/>
    </xf>
    <xf numFmtId="182" fontId="27" fillId="60" borderId="55" xfId="0" applyNumberFormat="1" applyFont="1" applyFill="1" applyBorder="1" applyAlignment="1" applyProtection="1">
      <alignment horizontal="center" vertical="center" wrapText="1"/>
      <protection locked="0"/>
    </xf>
    <xf numFmtId="182" fontId="27" fillId="60" borderId="57" xfId="0" applyNumberFormat="1" applyFont="1" applyFill="1" applyBorder="1" applyAlignment="1" applyProtection="1">
      <alignment horizontal="center" vertical="center" wrapText="1"/>
      <protection locked="0"/>
    </xf>
    <xf numFmtId="178" fontId="3" fillId="60" borderId="57" xfId="0" applyNumberFormat="1" applyFont="1" applyFill="1" applyBorder="1" applyAlignment="1" applyProtection="1">
      <alignment horizontal="center" vertical="center" wrapText="1"/>
      <protection locked="0"/>
    </xf>
    <xf numFmtId="10" fontId="9" fillId="60" borderId="25" xfId="0" applyNumberFormat="1" applyFont="1" applyFill="1" applyBorder="1" applyAlignment="1" applyProtection="1">
      <alignment horizontal="center" vertical="center" wrapText="1"/>
      <protection locked="0"/>
    </xf>
  </cellXfs>
  <cellStyles count="222">
    <cellStyle name="20% - Ênfase1" xfId="192" builtinId="30" customBuiltin="1"/>
    <cellStyle name="20% - Ênfase1 2" xfId="3" xr:uid="{00000000-0005-0000-0000-000031000000}"/>
    <cellStyle name="20% - Ênfase1 2 2" xfId="4" xr:uid="{00000000-0005-0000-0000-000032000000}"/>
    <cellStyle name="20% - Ênfase1 3" xfId="5" xr:uid="{00000000-0005-0000-0000-000033000000}"/>
    <cellStyle name="20% - Ênfase1 3 2" xfId="6" xr:uid="{00000000-0005-0000-0000-000034000000}"/>
    <cellStyle name="20% - Ênfase1 4" xfId="7" xr:uid="{00000000-0005-0000-0000-000035000000}"/>
    <cellStyle name="20% - Ênfase1 5" xfId="8" xr:uid="{00000000-0005-0000-0000-000036000000}"/>
    <cellStyle name="20% - Ênfase1 6" xfId="9" xr:uid="{00000000-0005-0000-0000-000037000000}"/>
    <cellStyle name="20% - Ênfase2" xfId="196" builtinId="34" customBuiltin="1"/>
    <cellStyle name="20% - Ênfase2 2" xfId="10" xr:uid="{00000000-0005-0000-0000-000038000000}"/>
    <cellStyle name="20% - Ênfase2 2 2" xfId="11" xr:uid="{00000000-0005-0000-0000-000039000000}"/>
    <cellStyle name="20% - Ênfase2 3" xfId="12" xr:uid="{00000000-0005-0000-0000-00003A000000}"/>
    <cellStyle name="20% - Ênfase2 3 2" xfId="13" xr:uid="{00000000-0005-0000-0000-00003B000000}"/>
    <cellStyle name="20% - Ênfase2 4" xfId="14" xr:uid="{00000000-0005-0000-0000-00003C000000}"/>
    <cellStyle name="20% - Ênfase2 5" xfId="15" xr:uid="{00000000-0005-0000-0000-00003D000000}"/>
    <cellStyle name="20% - Ênfase2 6" xfId="16" xr:uid="{00000000-0005-0000-0000-00003E000000}"/>
    <cellStyle name="20% - Ênfase3" xfId="200" builtinId="38" customBuiltin="1"/>
    <cellStyle name="20% - Ênfase3 2" xfId="17" xr:uid="{00000000-0005-0000-0000-00003F000000}"/>
    <cellStyle name="20% - Ênfase3 2 2" xfId="18" xr:uid="{00000000-0005-0000-0000-000040000000}"/>
    <cellStyle name="20% - Ênfase3 3" xfId="19" xr:uid="{00000000-0005-0000-0000-000041000000}"/>
    <cellStyle name="20% - Ênfase3 3 2" xfId="20" xr:uid="{00000000-0005-0000-0000-000042000000}"/>
    <cellStyle name="20% - Ênfase3 4" xfId="21" xr:uid="{00000000-0005-0000-0000-000043000000}"/>
    <cellStyle name="20% - Ênfase3 5" xfId="22" xr:uid="{00000000-0005-0000-0000-000044000000}"/>
    <cellStyle name="20% - Ênfase3 6" xfId="23" xr:uid="{00000000-0005-0000-0000-000045000000}"/>
    <cellStyle name="20% - Ênfase4" xfId="204" builtinId="42" customBuiltin="1"/>
    <cellStyle name="20% - Ênfase4 2" xfId="24" xr:uid="{00000000-0005-0000-0000-000046000000}"/>
    <cellStyle name="20% - Ênfase4 2 2" xfId="25" xr:uid="{00000000-0005-0000-0000-000047000000}"/>
    <cellStyle name="20% - Ênfase4 3" xfId="26" xr:uid="{00000000-0005-0000-0000-000048000000}"/>
    <cellStyle name="20% - Ênfase4 3 2" xfId="27" xr:uid="{00000000-0005-0000-0000-000049000000}"/>
    <cellStyle name="20% - Ênfase4 4" xfId="28" xr:uid="{00000000-0005-0000-0000-00004A000000}"/>
    <cellStyle name="20% - Ênfase4 5" xfId="29" xr:uid="{00000000-0005-0000-0000-00004B000000}"/>
    <cellStyle name="20% - Ênfase4 6" xfId="30" xr:uid="{00000000-0005-0000-0000-00004C000000}"/>
    <cellStyle name="20% - Ênfase5" xfId="208" builtinId="46" customBuiltin="1"/>
    <cellStyle name="20% - Ênfase5 2" xfId="31" xr:uid="{00000000-0005-0000-0000-00004D000000}"/>
    <cellStyle name="20% - Ênfase5 2 2" xfId="32" xr:uid="{00000000-0005-0000-0000-00004E000000}"/>
    <cellStyle name="20% - Ênfase5 3" xfId="33" xr:uid="{00000000-0005-0000-0000-00004F000000}"/>
    <cellStyle name="20% - Ênfase5 3 2" xfId="34" xr:uid="{00000000-0005-0000-0000-000050000000}"/>
    <cellStyle name="20% - Ênfase5 4" xfId="35" xr:uid="{00000000-0005-0000-0000-000051000000}"/>
    <cellStyle name="20% - Ênfase5 5" xfId="36" xr:uid="{00000000-0005-0000-0000-000052000000}"/>
    <cellStyle name="20% - Ênfase5 6" xfId="37" xr:uid="{00000000-0005-0000-0000-000053000000}"/>
    <cellStyle name="20% - Ênfase6" xfId="212" builtinId="50" customBuiltin="1"/>
    <cellStyle name="20% - Ênfase6 2" xfId="38" xr:uid="{00000000-0005-0000-0000-000054000000}"/>
    <cellStyle name="20% - Ênfase6 2 2" xfId="39" xr:uid="{00000000-0005-0000-0000-000055000000}"/>
    <cellStyle name="20% - Ênfase6 3" xfId="40" xr:uid="{00000000-0005-0000-0000-000056000000}"/>
    <cellStyle name="20% - Ênfase6 3 2" xfId="41" xr:uid="{00000000-0005-0000-0000-000057000000}"/>
    <cellStyle name="20% - Ênfase6 4" xfId="42" xr:uid="{00000000-0005-0000-0000-000058000000}"/>
    <cellStyle name="20% - Ênfase6 5" xfId="43" xr:uid="{00000000-0005-0000-0000-000059000000}"/>
    <cellStyle name="20% - Ênfase6 6" xfId="44" xr:uid="{00000000-0005-0000-0000-00005A000000}"/>
    <cellStyle name="40% - Ênfase1" xfId="193" builtinId="31" customBuiltin="1"/>
    <cellStyle name="40% - Ênfase1 2" xfId="45" xr:uid="{00000000-0005-0000-0000-00005B000000}"/>
    <cellStyle name="40% - Ênfase1 2 2" xfId="46" xr:uid="{00000000-0005-0000-0000-00005C000000}"/>
    <cellStyle name="40% - Ênfase1 3" xfId="47" xr:uid="{00000000-0005-0000-0000-00005D000000}"/>
    <cellStyle name="40% - Ênfase1 3 2" xfId="48" xr:uid="{00000000-0005-0000-0000-00005E000000}"/>
    <cellStyle name="40% - Ênfase1 4" xfId="49" xr:uid="{00000000-0005-0000-0000-00005F000000}"/>
    <cellStyle name="40% - Ênfase1 5" xfId="50" xr:uid="{00000000-0005-0000-0000-000060000000}"/>
    <cellStyle name="40% - Ênfase1 6" xfId="51" xr:uid="{00000000-0005-0000-0000-000061000000}"/>
    <cellStyle name="40% - Ênfase2" xfId="197" builtinId="35" customBuiltin="1"/>
    <cellStyle name="40% - Ênfase2 2" xfId="52" xr:uid="{00000000-0005-0000-0000-000062000000}"/>
    <cellStyle name="40% - Ênfase2 2 2" xfId="53" xr:uid="{00000000-0005-0000-0000-000063000000}"/>
    <cellStyle name="40% - Ênfase2 3" xfId="54" xr:uid="{00000000-0005-0000-0000-000064000000}"/>
    <cellStyle name="40% - Ênfase2 3 2" xfId="55" xr:uid="{00000000-0005-0000-0000-000065000000}"/>
    <cellStyle name="40% - Ênfase2 4" xfId="56" xr:uid="{00000000-0005-0000-0000-000066000000}"/>
    <cellStyle name="40% - Ênfase2 5" xfId="57" xr:uid="{00000000-0005-0000-0000-000067000000}"/>
    <cellStyle name="40% - Ênfase2 6" xfId="58" xr:uid="{00000000-0005-0000-0000-000068000000}"/>
    <cellStyle name="40% - Ênfase3" xfId="201" builtinId="39" customBuiltin="1"/>
    <cellStyle name="40% - Ênfase3 2" xfId="59" xr:uid="{00000000-0005-0000-0000-000069000000}"/>
    <cellStyle name="40% - Ênfase3 2 2" xfId="60" xr:uid="{00000000-0005-0000-0000-00006A000000}"/>
    <cellStyle name="40% - Ênfase3 3" xfId="61" xr:uid="{00000000-0005-0000-0000-00006B000000}"/>
    <cellStyle name="40% - Ênfase3 3 2" xfId="62" xr:uid="{00000000-0005-0000-0000-00006C000000}"/>
    <cellStyle name="40% - Ênfase3 4" xfId="63" xr:uid="{00000000-0005-0000-0000-00006D000000}"/>
    <cellStyle name="40% - Ênfase3 5" xfId="64" xr:uid="{00000000-0005-0000-0000-00006E000000}"/>
    <cellStyle name="40% - Ênfase3 6" xfId="65" xr:uid="{00000000-0005-0000-0000-00006F000000}"/>
    <cellStyle name="40% - Ênfase4" xfId="205" builtinId="43" customBuiltin="1"/>
    <cellStyle name="40% - Ênfase4 2" xfId="66" xr:uid="{00000000-0005-0000-0000-000070000000}"/>
    <cellStyle name="40% - Ênfase4 2 2" xfId="67" xr:uid="{00000000-0005-0000-0000-000071000000}"/>
    <cellStyle name="40% - Ênfase4 3" xfId="68" xr:uid="{00000000-0005-0000-0000-000072000000}"/>
    <cellStyle name="40% - Ênfase4 3 2" xfId="69" xr:uid="{00000000-0005-0000-0000-000073000000}"/>
    <cellStyle name="40% - Ênfase4 3 3 2" xfId="70" xr:uid="{00000000-0005-0000-0000-000074000000}"/>
    <cellStyle name="40% - Ênfase4 4" xfId="71" xr:uid="{00000000-0005-0000-0000-000075000000}"/>
    <cellStyle name="40% - Ênfase4 5" xfId="72" xr:uid="{00000000-0005-0000-0000-000076000000}"/>
    <cellStyle name="40% - Ênfase4 6" xfId="73" xr:uid="{00000000-0005-0000-0000-000077000000}"/>
    <cellStyle name="40% - Ênfase5" xfId="209" builtinId="47" customBuiltin="1"/>
    <cellStyle name="40% - Ênfase5 2" xfId="74" xr:uid="{00000000-0005-0000-0000-000078000000}"/>
    <cellStyle name="40% - Ênfase5 2 2" xfId="75" xr:uid="{00000000-0005-0000-0000-000079000000}"/>
    <cellStyle name="40% - Ênfase5 3" xfId="76" xr:uid="{00000000-0005-0000-0000-00007A000000}"/>
    <cellStyle name="40% - Ênfase5 3 2" xfId="77" xr:uid="{00000000-0005-0000-0000-00007B000000}"/>
    <cellStyle name="40% - Ênfase5 4" xfId="78" xr:uid="{00000000-0005-0000-0000-00007C000000}"/>
    <cellStyle name="40% - Ênfase5 5" xfId="79" xr:uid="{00000000-0005-0000-0000-00007D000000}"/>
    <cellStyle name="40% - Ênfase5 6" xfId="80" xr:uid="{00000000-0005-0000-0000-00007E000000}"/>
    <cellStyle name="40% - Ênfase6" xfId="213" builtinId="51" customBuiltin="1"/>
    <cellStyle name="40% - Ênfase6 2" xfId="81" xr:uid="{00000000-0005-0000-0000-00007F000000}"/>
    <cellStyle name="40% - Ênfase6 2 2" xfId="82" xr:uid="{00000000-0005-0000-0000-000080000000}"/>
    <cellStyle name="40% - Ênfase6 3" xfId="83" xr:uid="{00000000-0005-0000-0000-000081000000}"/>
    <cellStyle name="40% - Ênfase6 3 2" xfId="84" xr:uid="{00000000-0005-0000-0000-000082000000}"/>
    <cellStyle name="40% - Ênfase6 4" xfId="85" xr:uid="{00000000-0005-0000-0000-000083000000}"/>
    <cellStyle name="40% - Ênfase6 5" xfId="86" xr:uid="{00000000-0005-0000-0000-000084000000}"/>
    <cellStyle name="40% - Ênfase6 6" xfId="87" xr:uid="{00000000-0005-0000-0000-000085000000}"/>
    <cellStyle name="60% - Ênfase1" xfId="194" builtinId="32" customBuiltin="1"/>
    <cellStyle name="60% - Ênfase2" xfId="198" builtinId="36" customBuiltin="1"/>
    <cellStyle name="60% - Ênfase3" xfId="202" builtinId="40" customBuiltin="1"/>
    <cellStyle name="60% - Ênfase4" xfId="206" builtinId="44" customBuiltin="1"/>
    <cellStyle name="60% - Ênfase5" xfId="210" builtinId="48" customBuiltin="1"/>
    <cellStyle name="60% - Ênfase6" xfId="214" builtinId="52" customBuiltin="1"/>
    <cellStyle name="Bom" xfId="181" builtinId="26" customBuiltin="1"/>
    <cellStyle name="Cálculo" xfId="185" builtinId="22" customBuiltin="1"/>
    <cellStyle name="Célula de Verificação" xfId="187" builtinId="23" customBuiltin="1"/>
    <cellStyle name="Célula Vinculada" xfId="186" builtinId="24" customBuiltin="1"/>
    <cellStyle name="Ênfase1" xfId="191" builtinId="29" customBuiltin="1"/>
    <cellStyle name="Ênfase2" xfId="195" builtinId="33" customBuiltin="1"/>
    <cellStyle name="Ênfase3" xfId="199" builtinId="37" customBuiltin="1"/>
    <cellStyle name="Ênfase4" xfId="203" builtinId="41" customBuiltin="1"/>
    <cellStyle name="Ênfase5" xfId="207" builtinId="45" customBuiltin="1"/>
    <cellStyle name="Ênfase6" xfId="211" builtinId="49" customBuiltin="1"/>
    <cellStyle name="Entrada" xfId="183" builtinId="20" customBuiltin="1"/>
    <cellStyle name="Estilo 1" xfId="88" xr:uid="{00000000-0005-0000-0000-000086000000}"/>
    <cellStyle name="Estilo 1 2" xfId="89" xr:uid="{00000000-0005-0000-0000-000087000000}"/>
    <cellStyle name="Hyperlink 2" xfId="90" xr:uid="{00000000-0005-0000-0000-000088000000}"/>
    <cellStyle name="Hyperlink 2 2" xfId="91" xr:uid="{00000000-0005-0000-0000-000089000000}"/>
    <cellStyle name="Moeda" xfId="2" builtinId="4"/>
    <cellStyle name="Moeda 2" xfId="92" xr:uid="{00000000-0005-0000-0000-00008A000000}"/>
    <cellStyle name="Moeda 2 2" xfId="93" xr:uid="{00000000-0005-0000-0000-00008B000000}"/>
    <cellStyle name="Moeda 2 2 2" xfId="94" xr:uid="{00000000-0005-0000-0000-00008C000000}"/>
    <cellStyle name="Moeda 2 2 2 2" xfId="95" xr:uid="{00000000-0005-0000-0000-00008D000000}"/>
    <cellStyle name="Moeda 3" xfId="96" xr:uid="{00000000-0005-0000-0000-00008E000000}"/>
    <cellStyle name="Moeda 3 2" xfId="97" xr:uid="{00000000-0005-0000-0000-00008F000000}"/>
    <cellStyle name="Moeda 3 3" xfId="98" xr:uid="{00000000-0005-0000-0000-000090000000}"/>
    <cellStyle name="Moeda 3 3 2" xfId="99" xr:uid="{00000000-0005-0000-0000-000091000000}"/>
    <cellStyle name="Moeda 4" xfId="100" xr:uid="{00000000-0005-0000-0000-000092000000}"/>
    <cellStyle name="Moeda 5" xfId="101" xr:uid="{00000000-0005-0000-0000-000093000000}"/>
    <cellStyle name="Moeda 5 2" xfId="102" xr:uid="{00000000-0005-0000-0000-000094000000}"/>
    <cellStyle name="Neutro 2" xfId="216" xr:uid="{984D908F-212A-4C3E-93FD-F9FB1B26A5A1}"/>
    <cellStyle name="Normal" xfId="0" builtinId="0"/>
    <cellStyle name="Normal 10" xfId="103" xr:uid="{00000000-0005-0000-0000-000095000000}"/>
    <cellStyle name="Normal 11" xfId="104" xr:uid="{00000000-0005-0000-0000-000096000000}"/>
    <cellStyle name="Normal 11 2" xfId="221" xr:uid="{9B8FC9F0-006C-4E7D-8752-3D3F8C7E7AEE}"/>
    <cellStyle name="Normal 12" xfId="219" xr:uid="{3E49A4B9-4E77-4C12-AD9D-8A19A948B068}"/>
    <cellStyle name="Normal 13" xfId="220" xr:uid="{36964F83-547E-4AEA-B9FA-403F7B4FC4FF}"/>
    <cellStyle name="Normal 2" xfId="105" xr:uid="{00000000-0005-0000-0000-000097000000}"/>
    <cellStyle name="Normal 2 2" xfId="106" xr:uid="{00000000-0005-0000-0000-000098000000}"/>
    <cellStyle name="Normal 2_ORÇAMENTO" xfId="107" xr:uid="{00000000-0005-0000-0000-000099000000}"/>
    <cellStyle name="Normal 3" xfId="108" xr:uid="{00000000-0005-0000-0000-00009A000000}"/>
    <cellStyle name="Normal 3 2" xfId="109" xr:uid="{00000000-0005-0000-0000-00009B000000}"/>
    <cellStyle name="Normal 3 2 2" xfId="110" xr:uid="{00000000-0005-0000-0000-00009C000000}"/>
    <cellStyle name="Normal 3 3" xfId="111" xr:uid="{00000000-0005-0000-0000-00009D000000}"/>
    <cellStyle name="Normal 3 3 2" xfId="112" xr:uid="{00000000-0005-0000-0000-00009E000000}"/>
    <cellStyle name="Normal 3 3 3" xfId="113" xr:uid="{00000000-0005-0000-0000-00009F000000}"/>
    <cellStyle name="Normal 3 4" xfId="114" xr:uid="{00000000-0005-0000-0000-0000A0000000}"/>
    <cellStyle name="Normal 4" xfId="115" xr:uid="{00000000-0005-0000-0000-0000A1000000}"/>
    <cellStyle name="Normal 4 2" xfId="116" xr:uid="{00000000-0005-0000-0000-0000A2000000}"/>
    <cellStyle name="Normal 5" xfId="117" xr:uid="{00000000-0005-0000-0000-0000A3000000}"/>
    <cellStyle name="Normal 5 2" xfId="118" xr:uid="{00000000-0005-0000-0000-0000A4000000}"/>
    <cellStyle name="Normal 6" xfId="119" xr:uid="{00000000-0005-0000-0000-0000A5000000}"/>
    <cellStyle name="Normal 6 2" xfId="120" xr:uid="{00000000-0005-0000-0000-0000A6000000}"/>
    <cellStyle name="Normal 7" xfId="121" xr:uid="{00000000-0005-0000-0000-0000A7000000}"/>
    <cellStyle name="Normal 8" xfId="215" xr:uid="{CDE8B7C5-8BC3-4B34-954E-F95B24D07EA6}"/>
    <cellStyle name="Normal 9" xfId="218" xr:uid="{E6D0A18E-562A-436E-A258-A3C2F212D802}"/>
    <cellStyle name="Nota 2" xfId="122" xr:uid="{00000000-0005-0000-0000-0000A8000000}"/>
    <cellStyle name="Nota 2 2" xfId="123" xr:uid="{00000000-0005-0000-0000-0000A9000000}"/>
    <cellStyle name="Nota 2 2 2" xfId="124" xr:uid="{00000000-0005-0000-0000-0000AA000000}"/>
    <cellStyle name="Nota 2 3" xfId="125" xr:uid="{00000000-0005-0000-0000-0000AB000000}"/>
    <cellStyle name="Nota 2 3 2" xfId="126" xr:uid="{00000000-0005-0000-0000-0000AC000000}"/>
    <cellStyle name="Nota 2 4" xfId="127" xr:uid="{00000000-0005-0000-0000-0000AD000000}"/>
    <cellStyle name="Nota 3" xfId="128" xr:uid="{00000000-0005-0000-0000-0000AE000000}"/>
    <cellStyle name="Nota 4" xfId="129" xr:uid="{00000000-0005-0000-0000-0000AF000000}"/>
    <cellStyle name="Nota 5" xfId="130" xr:uid="{00000000-0005-0000-0000-0000B0000000}"/>
    <cellStyle name="Nota 6" xfId="217" xr:uid="{B624BE3E-897F-4B81-9460-A9E52C5D7845}"/>
    <cellStyle name="Porcentagem 2" xfId="131" xr:uid="{00000000-0005-0000-0000-0000B1000000}"/>
    <cellStyle name="Porcentagem 2 10" xfId="132" xr:uid="{00000000-0005-0000-0000-0000B2000000}"/>
    <cellStyle name="Porcentagem 2 10 2" xfId="133" xr:uid="{00000000-0005-0000-0000-0000B3000000}"/>
    <cellStyle name="Porcentagem 2 11" xfId="134" xr:uid="{00000000-0005-0000-0000-0000B4000000}"/>
    <cellStyle name="Porcentagem 2 2" xfId="135" xr:uid="{00000000-0005-0000-0000-0000B5000000}"/>
    <cellStyle name="Porcentagem 2 2 2" xfId="136" xr:uid="{00000000-0005-0000-0000-0000B6000000}"/>
    <cellStyle name="Porcentagem 2 2 2 2" xfId="137" xr:uid="{00000000-0005-0000-0000-0000B7000000}"/>
    <cellStyle name="Porcentagem 2 2 3" xfId="138" xr:uid="{00000000-0005-0000-0000-0000B8000000}"/>
    <cellStyle name="Porcentagem 2 2 4" xfId="139" xr:uid="{00000000-0005-0000-0000-0000B9000000}"/>
    <cellStyle name="Porcentagem 2 3" xfId="140" xr:uid="{00000000-0005-0000-0000-0000BA000000}"/>
    <cellStyle name="Porcentagem 2 3 2" xfId="141" xr:uid="{00000000-0005-0000-0000-0000BB000000}"/>
    <cellStyle name="Porcentagem 2 4" xfId="142" xr:uid="{00000000-0005-0000-0000-0000BC000000}"/>
    <cellStyle name="Porcentagem 2 4 2" xfId="143" xr:uid="{00000000-0005-0000-0000-0000BD000000}"/>
    <cellStyle name="Porcentagem 2 5" xfId="144" xr:uid="{00000000-0005-0000-0000-0000BE000000}"/>
    <cellStyle name="Porcentagem 2 5 2" xfId="145" xr:uid="{00000000-0005-0000-0000-0000BF000000}"/>
    <cellStyle name="Porcentagem 2 6" xfId="146" xr:uid="{00000000-0005-0000-0000-0000C0000000}"/>
    <cellStyle name="Porcentagem 2 6 2" xfId="147" xr:uid="{00000000-0005-0000-0000-0000C1000000}"/>
    <cellStyle name="Porcentagem 2 7" xfId="148" xr:uid="{00000000-0005-0000-0000-0000C2000000}"/>
    <cellStyle name="Porcentagem 2 7 2" xfId="149" xr:uid="{00000000-0005-0000-0000-0000C3000000}"/>
    <cellStyle name="Porcentagem 2 8" xfId="150" xr:uid="{00000000-0005-0000-0000-0000C4000000}"/>
    <cellStyle name="Porcentagem 2 8 2" xfId="151" xr:uid="{00000000-0005-0000-0000-0000C5000000}"/>
    <cellStyle name="Porcentagem 2 9" xfId="152" xr:uid="{00000000-0005-0000-0000-0000C6000000}"/>
    <cellStyle name="Porcentagem 2 9 2" xfId="153" xr:uid="{00000000-0005-0000-0000-0000C7000000}"/>
    <cellStyle name="Porcentagem 3" xfId="154" xr:uid="{00000000-0005-0000-0000-0000C8000000}"/>
    <cellStyle name="Porcentagem 3 2" xfId="155" xr:uid="{00000000-0005-0000-0000-0000C9000000}"/>
    <cellStyle name="Porcentagem 3 2 2" xfId="156" xr:uid="{00000000-0005-0000-0000-0000CA000000}"/>
    <cellStyle name="Porcentagem 3 3" xfId="157" xr:uid="{00000000-0005-0000-0000-0000CB000000}"/>
    <cellStyle name="Porcentagem 4" xfId="158" xr:uid="{00000000-0005-0000-0000-0000CC000000}"/>
    <cellStyle name="Ruim" xfId="182" builtinId="27" customBuiltin="1"/>
    <cellStyle name="Saída" xfId="184" builtinId="21" customBuiltin="1"/>
    <cellStyle name="Separador de milhares 2" xfId="159" xr:uid="{00000000-0005-0000-0000-0000CD000000}"/>
    <cellStyle name="Separador de milhares 2 2" xfId="160" xr:uid="{00000000-0005-0000-0000-0000CE000000}"/>
    <cellStyle name="Separador de milhares 2 2 2" xfId="161" xr:uid="{00000000-0005-0000-0000-0000CF000000}"/>
    <cellStyle name="Separador de milhares 2 3" xfId="162" xr:uid="{00000000-0005-0000-0000-0000D0000000}"/>
    <cellStyle name="Separador de milhares 3" xfId="163" xr:uid="{00000000-0005-0000-0000-0000D1000000}"/>
    <cellStyle name="Separador de milhares 3 2" xfId="164" xr:uid="{00000000-0005-0000-0000-0000D2000000}"/>
    <cellStyle name="Separador de milhares 4" xfId="165" xr:uid="{00000000-0005-0000-0000-0000D3000000}"/>
    <cellStyle name="Separador de milhares 4 2" xfId="166" xr:uid="{00000000-0005-0000-0000-0000D4000000}"/>
    <cellStyle name="Separador de milhares 4 2 2" xfId="167" xr:uid="{00000000-0005-0000-0000-0000D5000000}"/>
    <cellStyle name="Separador de milhares 4 3" xfId="168" xr:uid="{00000000-0005-0000-0000-0000D6000000}"/>
    <cellStyle name="Texto de Aviso" xfId="188" builtinId="11" customBuiltin="1"/>
    <cellStyle name="Texto Explicativo" xfId="189" builtinId="53" customBuiltin="1"/>
    <cellStyle name="Título" xfId="176" builtinId="15" customBuiltin="1"/>
    <cellStyle name="Título 1" xfId="177" builtinId="16" customBuiltin="1"/>
    <cellStyle name="Título 2" xfId="178" builtinId="17" customBuiltin="1"/>
    <cellStyle name="Título 3" xfId="179" builtinId="18" customBuiltin="1"/>
    <cellStyle name="Título 4" xfId="180" builtinId="19" customBuiltin="1"/>
    <cellStyle name="Total" xfId="190" builtinId="25" customBuiltin="1"/>
    <cellStyle name="Vírgula" xfId="1" builtinId="3"/>
    <cellStyle name="Vírgula 2" xfId="169" xr:uid="{00000000-0005-0000-0000-0000D7000000}"/>
    <cellStyle name="Vírgula 2 2" xfId="170" xr:uid="{00000000-0005-0000-0000-0000D8000000}"/>
    <cellStyle name="Vírgula 2 2 2" xfId="171" xr:uid="{00000000-0005-0000-0000-0000D9000000}"/>
    <cellStyle name="Vírgula 2 3" xfId="172" xr:uid="{00000000-0005-0000-0000-0000DA000000}"/>
    <cellStyle name="Vírgula 2_PC com exigências da caixa GRAVAR" xfId="173" xr:uid="{00000000-0005-0000-0000-0000DB000000}"/>
    <cellStyle name="Vírgula 3" xfId="174" xr:uid="{00000000-0005-0000-0000-0000DC000000}"/>
    <cellStyle name="Vírgula 4" xfId="175" xr:uid="{00000000-0005-0000-0000-0000DD000000}"/>
  </cellStyles>
  <dxfs count="0"/>
  <tableStyles count="0" defaultTableStyle="TableStyleMedium9" defaultPivotStyle="PivotStyleLight16"/>
  <colors>
    <mruColors>
      <color rgb="FFF0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adosEmopmo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MNFSRVDC01\Pasta%20P\EGCP%20Casa%20Civil\GRANJA%20SPINELLI\ESPORTE\COMPLEXO%20ESPORTIVO%20-%20GRANJA%20SPINELLI\OR&#199;AMENTO%20TOMADOR\Modelo%20SEINFRA%20-%20OR&#199;AMENTO%20TOMAD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Emopmod"/>
      <sheetName val="PLANILHA ATUALIZADA"/>
      <sheetName val="#REF"/>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de Dados"/>
      <sheetName val="RESUMO"/>
      <sheetName val="PLANILHA"/>
      <sheetName val="BDI NÃO DESONERADO "/>
      <sheetName val="BDI DESONERADO"/>
      <sheetName val="CRONO"/>
      <sheetName val="curva-abc "/>
      <sheetName val="ITENS ESPECIAIS"/>
      <sheetName val="1-LABeCAMPO"/>
      <sheetName val="2-CANTobra"/>
      <sheetName val="3-DEMOLIÇÃO"/>
      <sheetName val="4-MOV-TERRA"/>
      <sheetName val="5-TRANSP"/>
      <sheetName val="6-FUNDAÇÕES"/>
      <sheetName val="7-ESTRUTURAS"/>
      <sheetName val="8-SISTEMA DE VEDAÇÃO VERTICAL "/>
      <sheetName val="9-SISTEMA DE COBERTURA"/>
      <sheetName val="10-IMPERMEABILIZAÇÃO E DRENAGEM"/>
      <sheetName val="11- REVESTIMENTOS INTERNOS E EX"/>
      <sheetName val="12- SISTEMA DE PISOS INTERNOS E"/>
      <sheetName val="13- PINTURA"/>
      <sheetName val="14- INSTALAÇÕES HIDRÁULICAS "/>
      <sheetName val="16-COBERTURA"/>
      <sheetName val="15- INSTALAÇÕES SANITÁRIAS"/>
      <sheetName val="16- INSTALAÇÕES ELÉTRICAS"/>
      <sheetName val="17- ALAMBRADO E GUARDA-CORPO"/>
      <sheetName val="18- ESQUADRIAS"/>
      <sheetName val="19- SERVIÇOS COMPLEMENTARES"/>
      <sheetName val="20- ADMLOCAL"/>
      <sheetName val="21-ENCARGOS"/>
      <sheetName val="descricao"/>
      <sheetName val="EMOP0820"/>
      <sheetName val="REF EMOP 11-2022"/>
      <sheetName val="BOL EMOP 01-2023"/>
      <sheetName val="Sinapi"/>
      <sheetName val="Sinapiins"/>
      <sheetName val="SinapiND"/>
      <sheetName val="SinapiinsND"/>
    </sheetNames>
    <sheetDataSet>
      <sheetData sheetId="0">
        <row r="5">
          <cell r="C5" t="str">
            <v>CONSTRUÇÃO DE UM ECOPARQUE - SÃO GERALDO</v>
          </cell>
        </row>
      </sheetData>
      <sheetData sheetId="1"/>
      <sheetData sheetId="2">
        <row r="1">
          <cell r="A1"/>
          <cell r="G1"/>
          <cell r="H1"/>
          <cell r="I1"/>
        </row>
        <row r="2">
          <cell r="G2"/>
          <cell r="H2"/>
          <cell r="I2"/>
        </row>
        <row r="3">
          <cell r="G3"/>
          <cell r="H3"/>
          <cell r="I3"/>
        </row>
        <row r="4">
          <cell r="G4"/>
          <cell r="H4"/>
          <cell r="I4"/>
        </row>
        <row r="5">
          <cell r="G5"/>
          <cell r="H5"/>
          <cell r="I5"/>
        </row>
        <row r="6">
          <cell r="H6"/>
          <cell r="I6"/>
        </row>
        <row r="7">
          <cell r="G7"/>
          <cell r="H7"/>
          <cell r="I7"/>
        </row>
        <row r="8">
          <cell r="G8"/>
          <cell r="H8"/>
          <cell r="I8"/>
        </row>
        <row r="9">
          <cell r="G9"/>
          <cell r="H9"/>
          <cell r="I9"/>
        </row>
        <row r="10">
          <cell r="G10" t="str">
            <v>BDI:</v>
          </cell>
          <cell r="H10">
            <v>0.269291203151379</v>
          </cell>
          <cell r="I10"/>
        </row>
        <row r="11">
          <cell r="G11" t="str">
            <v>BDI DIF:</v>
          </cell>
          <cell r="H11">
            <v>0.219354642656162</v>
          </cell>
          <cell r="I11"/>
        </row>
        <row r="12">
          <cell r="G12"/>
          <cell r="H12"/>
          <cell r="I12"/>
        </row>
        <row r="13">
          <cell r="G13" t="str">
            <v>Prazo da Obra:</v>
          </cell>
          <cell r="H13">
            <v>8</v>
          </cell>
          <cell r="I13" t="str">
            <v>meses</v>
          </cell>
        </row>
        <row r="14">
          <cell r="G14"/>
          <cell r="H14"/>
          <cell r="I14"/>
        </row>
        <row r="15">
          <cell r="G15"/>
          <cell r="H15"/>
          <cell r="I15"/>
        </row>
        <row r="16">
          <cell r="G16" t="str">
            <v>TOTAL SEM BDI (R$)</v>
          </cell>
          <cell r="H16" t="str">
            <v>B.D.I. %</v>
          </cell>
          <cell r="I16" t="str">
            <v>TOTAL COM BDI (R$)</v>
          </cell>
        </row>
        <row r="17">
          <cell r="G17">
            <v>12211.29</v>
          </cell>
          <cell r="H17"/>
          <cell r="I17">
            <v>15499.67</v>
          </cell>
        </row>
        <row r="18">
          <cell r="G18">
            <v>906</v>
          </cell>
          <cell r="H18">
            <v>0.26929120315137878</v>
          </cell>
          <cell r="I18">
            <v>1149.97</v>
          </cell>
        </row>
        <row r="19">
          <cell r="G19">
            <v>2077.0100000000002</v>
          </cell>
          <cell r="H19">
            <v>0.26929120315137878</v>
          </cell>
          <cell r="I19">
            <v>2636.33</v>
          </cell>
        </row>
        <row r="20">
          <cell r="G20">
            <v>9228.2800000000007</v>
          </cell>
          <cell r="H20">
            <v>0.26929120315137878</v>
          </cell>
          <cell r="I20">
            <v>11713.37</v>
          </cell>
        </row>
        <row r="21">
          <cell r="G21"/>
          <cell r="H21"/>
          <cell r="I21"/>
        </row>
        <row r="22">
          <cell r="G22"/>
          <cell r="H22"/>
          <cell r="I22"/>
        </row>
        <row r="23">
          <cell r="G23"/>
          <cell r="H23"/>
          <cell r="I23"/>
        </row>
        <row r="24">
          <cell r="G24">
            <v>42880.56</v>
          </cell>
          <cell r="H24"/>
          <cell r="I24">
            <v>54427.87</v>
          </cell>
        </row>
        <row r="25">
          <cell r="G25">
            <v>9645.9699999999993</v>
          </cell>
          <cell r="H25">
            <v>0.26929120315137878</v>
          </cell>
          <cell r="I25">
            <v>12243.54</v>
          </cell>
        </row>
        <row r="26">
          <cell r="G26">
            <v>7187.85</v>
          </cell>
          <cell r="H26">
            <v>0.26929120315137878</v>
          </cell>
          <cell r="I26">
            <v>9123.4699999999993</v>
          </cell>
        </row>
        <row r="27">
          <cell r="G27">
            <v>5374.96</v>
          </cell>
          <cell r="H27">
            <v>0.26929120315137878</v>
          </cell>
          <cell r="I27">
            <v>6822.38</v>
          </cell>
        </row>
        <row r="28">
          <cell r="G28">
            <v>7811.6</v>
          </cell>
          <cell r="H28">
            <v>0.26929120315137878</v>
          </cell>
          <cell r="I28">
            <v>9915.19</v>
          </cell>
        </row>
        <row r="29">
          <cell r="G29">
            <v>6290.25</v>
          </cell>
          <cell r="H29">
            <v>0.26929120315137878</v>
          </cell>
          <cell r="I29">
            <v>7984.15</v>
          </cell>
        </row>
        <row r="30">
          <cell r="G30">
            <v>4333.6899999999996</v>
          </cell>
          <cell r="H30">
            <v>0.26929120315137878</v>
          </cell>
          <cell r="I30">
            <v>5500.71</v>
          </cell>
        </row>
        <row r="31">
          <cell r="G31">
            <v>2236.2399999999998</v>
          </cell>
          <cell r="H31">
            <v>0.26929120315137878</v>
          </cell>
          <cell r="I31">
            <v>2838.43</v>
          </cell>
        </row>
        <row r="32">
          <cell r="G32"/>
          <cell r="H32"/>
          <cell r="I32"/>
        </row>
        <row r="33">
          <cell r="G33"/>
          <cell r="H33"/>
          <cell r="I33"/>
        </row>
        <row r="34">
          <cell r="G34"/>
          <cell r="H34"/>
          <cell r="I34"/>
        </row>
        <row r="35">
          <cell r="G35">
            <v>25164.6</v>
          </cell>
          <cell r="H35"/>
          <cell r="I35">
            <v>31941.18</v>
          </cell>
        </row>
        <row r="36">
          <cell r="G36">
            <v>11070.54</v>
          </cell>
          <cell r="H36">
            <v>0.26929120315137878</v>
          </cell>
          <cell r="I36">
            <v>14051.73</v>
          </cell>
        </row>
        <row r="37">
          <cell r="G37">
            <v>2170.3000000000002</v>
          </cell>
          <cell r="H37">
            <v>0.26929120315137878</v>
          </cell>
          <cell r="I37">
            <v>2754.74</v>
          </cell>
        </row>
        <row r="38">
          <cell r="G38">
            <v>1318.59</v>
          </cell>
          <cell r="H38">
            <v>0.26929120315137878</v>
          </cell>
          <cell r="I38">
            <v>1673.67</v>
          </cell>
        </row>
        <row r="39">
          <cell r="G39">
            <v>560.72</v>
          </cell>
          <cell r="H39">
            <v>0.26929120315137878</v>
          </cell>
          <cell r="I39">
            <v>711.71</v>
          </cell>
        </row>
        <row r="40">
          <cell r="G40">
            <v>8070.45</v>
          </cell>
          <cell r="H40">
            <v>0.26929120315137878</v>
          </cell>
          <cell r="I40">
            <v>10243.75</v>
          </cell>
        </row>
        <row r="41">
          <cell r="G41">
            <v>1974</v>
          </cell>
          <cell r="H41">
            <v>0.26929120315137878</v>
          </cell>
          <cell r="I41">
            <v>2505.58</v>
          </cell>
        </row>
        <row r="42">
          <cell r="G42"/>
          <cell r="H42"/>
          <cell r="I42"/>
        </row>
        <row r="43">
          <cell r="G43"/>
          <cell r="H43"/>
          <cell r="I43"/>
        </row>
        <row r="44">
          <cell r="G44"/>
          <cell r="H44"/>
          <cell r="I44"/>
        </row>
        <row r="45">
          <cell r="G45">
            <v>61341.52</v>
          </cell>
          <cell r="H45"/>
          <cell r="I45">
            <v>77860.210000000006</v>
          </cell>
        </row>
        <row r="46">
          <cell r="G46">
            <v>2683.58</v>
          </cell>
          <cell r="H46">
            <v>0.26929120315137878</v>
          </cell>
          <cell r="I46">
            <v>3406.24</v>
          </cell>
        </row>
        <row r="47">
          <cell r="G47">
            <v>140.55000000000001</v>
          </cell>
          <cell r="H47">
            <v>0.26929120315137878</v>
          </cell>
          <cell r="I47">
            <v>178.39</v>
          </cell>
        </row>
        <row r="48">
          <cell r="G48">
            <v>18182.39</v>
          </cell>
          <cell r="H48">
            <v>0.26929120315137878</v>
          </cell>
          <cell r="I48">
            <v>23078.74</v>
          </cell>
        </row>
        <row r="49">
          <cell r="G49">
            <v>3712.46</v>
          </cell>
          <cell r="H49">
            <v>0.26929120315137878</v>
          </cell>
          <cell r="I49">
            <v>4712.1899999999996</v>
          </cell>
        </row>
        <row r="50">
          <cell r="G50">
            <v>2676.76</v>
          </cell>
          <cell r="H50">
            <v>0.26929120315137878</v>
          </cell>
          <cell r="I50">
            <v>3397.58</v>
          </cell>
        </row>
        <row r="51">
          <cell r="G51">
            <v>28843.599999999999</v>
          </cell>
          <cell r="H51">
            <v>0.26929120315137878</v>
          </cell>
          <cell r="I51">
            <v>36610.92</v>
          </cell>
        </row>
        <row r="52">
          <cell r="G52">
            <v>5102.18</v>
          </cell>
          <cell r="H52">
            <v>0.26929120315137878</v>
          </cell>
          <cell r="I52">
            <v>6476.15</v>
          </cell>
        </row>
        <row r="53">
          <cell r="G53"/>
          <cell r="H53"/>
          <cell r="I53"/>
        </row>
        <row r="54">
          <cell r="G54"/>
          <cell r="H54"/>
          <cell r="I54"/>
        </row>
        <row r="55">
          <cell r="G55"/>
          <cell r="H55"/>
          <cell r="I55"/>
        </row>
        <row r="56">
          <cell r="G56">
            <v>17586.79</v>
          </cell>
          <cell r="H56"/>
          <cell r="I56">
            <v>22322.75</v>
          </cell>
        </row>
        <row r="57">
          <cell r="G57">
            <v>13994.93</v>
          </cell>
          <cell r="H57">
            <v>0.26929120315137878</v>
          </cell>
          <cell r="I57">
            <v>17763.64</v>
          </cell>
        </row>
        <row r="58">
          <cell r="G58">
            <v>3424</v>
          </cell>
          <cell r="H58">
            <v>0.26929120315137878</v>
          </cell>
          <cell r="I58">
            <v>4346.05</v>
          </cell>
        </row>
        <row r="59">
          <cell r="G59">
            <v>167.86</v>
          </cell>
          <cell r="H59">
            <v>0.26929120315137878</v>
          </cell>
          <cell r="I59">
            <v>213.06</v>
          </cell>
        </row>
        <row r="60">
          <cell r="G60"/>
          <cell r="H60"/>
          <cell r="I60"/>
        </row>
        <row r="61">
          <cell r="G61"/>
          <cell r="H61"/>
          <cell r="I61"/>
        </row>
        <row r="62">
          <cell r="G62"/>
          <cell r="H62"/>
          <cell r="I62"/>
        </row>
        <row r="63">
          <cell r="G63">
            <v>115826.06</v>
          </cell>
          <cell r="H63"/>
          <cell r="I63">
            <v>147016.79</v>
          </cell>
        </row>
        <row r="64">
          <cell r="G64">
            <v>518.55999999999995</v>
          </cell>
          <cell r="H64">
            <v>0.26929120315137878</v>
          </cell>
          <cell r="I64">
            <v>658.2</v>
          </cell>
        </row>
        <row r="65">
          <cell r="G65">
            <v>3185.63</v>
          </cell>
          <cell r="H65">
            <v>0.26929120315137878</v>
          </cell>
          <cell r="I65">
            <v>4043.49</v>
          </cell>
        </row>
        <row r="66">
          <cell r="G66">
            <v>727.61</v>
          </cell>
          <cell r="H66">
            <v>0.26929120315137878</v>
          </cell>
          <cell r="I66">
            <v>923.54</v>
          </cell>
        </row>
        <row r="67">
          <cell r="G67">
            <v>12578.76</v>
          </cell>
          <cell r="H67">
            <v>0.26929120315137878</v>
          </cell>
          <cell r="I67">
            <v>15966.1</v>
          </cell>
        </row>
        <row r="68">
          <cell r="G68">
            <v>2666.79</v>
          </cell>
          <cell r="H68">
            <v>0.26929120315137878</v>
          </cell>
          <cell r="I68">
            <v>3384.93</v>
          </cell>
        </row>
        <row r="69">
          <cell r="G69">
            <v>2442.7800000000002</v>
          </cell>
          <cell r="H69">
            <v>0.26929120315137878</v>
          </cell>
          <cell r="I69">
            <v>3100.59</v>
          </cell>
        </row>
        <row r="70">
          <cell r="G70">
            <v>3025.81</v>
          </cell>
          <cell r="H70">
            <v>0.26929120315137878</v>
          </cell>
          <cell r="I70">
            <v>3840.63</v>
          </cell>
        </row>
        <row r="71">
          <cell r="G71">
            <v>1686.51</v>
          </cell>
          <cell r="H71">
            <v>0.26929120315137878</v>
          </cell>
          <cell r="I71">
            <v>2140.67</v>
          </cell>
        </row>
        <row r="72">
          <cell r="G72">
            <v>1575.27</v>
          </cell>
          <cell r="H72">
            <v>0.26929120315137878</v>
          </cell>
          <cell r="I72">
            <v>1999.47</v>
          </cell>
        </row>
        <row r="73">
          <cell r="G73">
            <v>869.19</v>
          </cell>
          <cell r="H73">
            <v>0.26929120315137878</v>
          </cell>
          <cell r="I73">
            <v>1103.25</v>
          </cell>
        </row>
        <row r="74">
          <cell r="G74">
            <v>808.38</v>
          </cell>
          <cell r="H74">
            <v>0.26929120315137878</v>
          </cell>
          <cell r="I74">
            <v>1026.06</v>
          </cell>
        </row>
        <row r="75">
          <cell r="G75">
            <v>491.42</v>
          </cell>
          <cell r="H75">
            <v>0.26929120315137878</v>
          </cell>
          <cell r="I75">
            <v>623.75</v>
          </cell>
        </row>
        <row r="76">
          <cell r="G76">
            <v>5014.2</v>
          </cell>
          <cell r="H76">
            <v>0.26929120315137878</v>
          </cell>
          <cell r="I76">
            <v>6364.47</v>
          </cell>
        </row>
        <row r="77">
          <cell r="G77">
            <v>1686.51</v>
          </cell>
          <cell r="H77">
            <v>0.26929120315137878</v>
          </cell>
          <cell r="I77">
            <v>2140.67</v>
          </cell>
        </row>
        <row r="78">
          <cell r="G78">
            <v>166.41</v>
          </cell>
          <cell r="H78">
            <v>0.26929120315137878</v>
          </cell>
          <cell r="I78">
            <v>211.22</v>
          </cell>
        </row>
        <row r="79">
          <cell r="G79">
            <v>1444.92</v>
          </cell>
          <cell r="H79">
            <v>0.26929120315137878</v>
          </cell>
          <cell r="I79">
            <v>1834.02</v>
          </cell>
        </row>
        <row r="80">
          <cell r="G80">
            <v>85.39</v>
          </cell>
          <cell r="H80">
            <v>0.26929120315137878</v>
          </cell>
          <cell r="I80">
            <v>108.38</v>
          </cell>
        </row>
        <row r="81">
          <cell r="G81">
            <v>816.92</v>
          </cell>
          <cell r="H81">
            <v>0.26929120315137878</v>
          </cell>
          <cell r="I81">
            <v>1036.9000000000001</v>
          </cell>
        </row>
        <row r="82">
          <cell r="G82">
            <v>5014.2</v>
          </cell>
          <cell r="H82">
            <v>0.26929120315137878</v>
          </cell>
          <cell r="I82">
            <v>6364.47</v>
          </cell>
        </row>
        <row r="83">
          <cell r="G83">
            <v>1686.51</v>
          </cell>
          <cell r="H83">
            <v>0.26929120315137878</v>
          </cell>
          <cell r="I83">
            <v>2140.67</v>
          </cell>
        </row>
        <row r="84">
          <cell r="G84">
            <v>166.41</v>
          </cell>
          <cell r="H84">
            <v>0.26929120315137878</v>
          </cell>
          <cell r="I84">
            <v>211.22</v>
          </cell>
        </row>
        <row r="85">
          <cell r="G85">
            <v>1444.92</v>
          </cell>
          <cell r="H85">
            <v>0.26929120315137878</v>
          </cell>
          <cell r="I85">
            <v>1834.02</v>
          </cell>
        </row>
        <row r="86">
          <cell r="G86">
            <v>85.39</v>
          </cell>
          <cell r="H86">
            <v>0.26929120315137878</v>
          </cell>
          <cell r="I86">
            <v>108.38</v>
          </cell>
        </row>
        <row r="87">
          <cell r="G87">
            <v>816.92</v>
          </cell>
          <cell r="H87">
            <v>0.26929120315137878</v>
          </cell>
          <cell r="I87">
            <v>1036.9000000000001</v>
          </cell>
        </row>
        <row r="88">
          <cell r="G88">
            <v>14741.12</v>
          </cell>
          <cell r="H88">
            <v>0.26929120315137878</v>
          </cell>
          <cell r="I88">
            <v>18710.77</v>
          </cell>
        </row>
        <row r="89">
          <cell r="G89">
            <v>231.28</v>
          </cell>
          <cell r="H89">
            <v>0.26929120315137878</v>
          </cell>
          <cell r="I89">
            <v>293.56</v>
          </cell>
        </row>
        <row r="90">
          <cell r="G90">
            <v>2303.0100000000002</v>
          </cell>
          <cell r="H90">
            <v>0.26929120315137878</v>
          </cell>
          <cell r="I90">
            <v>2923.19</v>
          </cell>
        </row>
        <row r="91">
          <cell r="G91">
            <v>4246.7299999999996</v>
          </cell>
          <cell r="H91">
            <v>0.26929120315137878</v>
          </cell>
          <cell r="I91">
            <v>5390.33</v>
          </cell>
        </row>
        <row r="92">
          <cell r="G92">
            <v>130.76</v>
          </cell>
          <cell r="H92">
            <v>0.26929120315137878</v>
          </cell>
          <cell r="I92">
            <v>165.97</v>
          </cell>
        </row>
        <row r="93">
          <cell r="G93">
            <v>1181.8399999999999</v>
          </cell>
          <cell r="H93">
            <v>0.26929120315137878</v>
          </cell>
          <cell r="I93">
            <v>1500.09</v>
          </cell>
        </row>
        <row r="94">
          <cell r="G94">
            <v>2179.31</v>
          </cell>
          <cell r="H94">
            <v>0.26929120315137878</v>
          </cell>
          <cell r="I94">
            <v>2766.17</v>
          </cell>
        </row>
        <row r="95">
          <cell r="G95">
            <v>26139.96</v>
          </cell>
          <cell r="H95">
            <v>0.26929120315137878</v>
          </cell>
          <cell r="I95">
            <v>33179.22</v>
          </cell>
        </row>
        <row r="96">
          <cell r="G96">
            <v>2074.1</v>
          </cell>
          <cell r="H96">
            <v>0.26929120315137878</v>
          </cell>
          <cell r="I96">
            <v>2632.63</v>
          </cell>
        </row>
        <row r="97">
          <cell r="G97">
            <v>5699.82</v>
          </cell>
          <cell r="H97">
            <v>0.26929120315137878</v>
          </cell>
          <cell r="I97">
            <v>7234.73</v>
          </cell>
        </row>
        <row r="98">
          <cell r="G98">
            <v>3025.81</v>
          </cell>
          <cell r="H98">
            <v>0.26929120315137878</v>
          </cell>
          <cell r="I98">
            <v>3840.63</v>
          </cell>
        </row>
        <row r="99">
          <cell r="G99">
            <v>829.19</v>
          </cell>
          <cell r="H99">
            <v>0.26929120315137878</v>
          </cell>
          <cell r="I99">
            <v>1052.48</v>
          </cell>
        </row>
        <row r="100">
          <cell r="G100">
            <v>2387.17</v>
          </cell>
          <cell r="H100">
            <v>0.26929120315137878</v>
          </cell>
          <cell r="I100">
            <v>3030.01</v>
          </cell>
        </row>
        <row r="101">
          <cell r="G101">
            <v>425.52</v>
          </cell>
          <cell r="H101">
            <v>0.26929120315137878</v>
          </cell>
          <cell r="I101">
            <v>540.1</v>
          </cell>
        </row>
        <row r="102">
          <cell r="G102">
            <v>1225.03</v>
          </cell>
          <cell r="H102">
            <v>0.26929120315137878</v>
          </cell>
          <cell r="I102">
            <v>1554.91</v>
          </cell>
        </row>
        <row r="103">
          <cell r="G103"/>
          <cell r="H103"/>
          <cell r="I103"/>
        </row>
        <row r="104">
          <cell r="G104"/>
          <cell r="H104"/>
          <cell r="I104"/>
        </row>
        <row r="105">
          <cell r="G105"/>
          <cell r="H105"/>
          <cell r="I105"/>
        </row>
        <row r="106">
          <cell r="G106">
            <v>398176.77</v>
          </cell>
          <cell r="H106"/>
          <cell r="I106">
            <v>505402.13</v>
          </cell>
        </row>
        <row r="107">
          <cell r="G107">
            <v>13724.48</v>
          </cell>
          <cell r="H107">
            <v>0.26929120315137878</v>
          </cell>
          <cell r="I107">
            <v>17420.36</v>
          </cell>
        </row>
        <row r="108">
          <cell r="G108">
            <v>42443.83</v>
          </cell>
          <cell r="H108">
            <v>0.26929120315137878</v>
          </cell>
          <cell r="I108">
            <v>53873.58</v>
          </cell>
        </row>
        <row r="109">
          <cell r="G109">
            <v>4198.32</v>
          </cell>
          <cell r="H109">
            <v>0.26929120315137878</v>
          </cell>
          <cell r="I109">
            <v>5328.89</v>
          </cell>
        </row>
        <row r="110">
          <cell r="G110">
            <v>23.12</v>
          </cell>
          <cell r="H110">
            <v>0.26929120315137878</v>
          </cell>
          <cell r="I110">
            <v>29.34</v>
          </cell>
        </row>
        <row r="111">
          <cell r="G111">
            <v>13101.08</v>
          </cell>
          <cell r="H111">
            <v>0.26929120315137878</v>
          </cell>
          <cell r="I111">
            <v>16629.080000000002</v>
          </cell>
        </row>
        <row r="112">
          <cell r="G112">
            <v>13.07</v>
          </cell>
          <cell r="H112">
            <v>0.26929120315137878</v>
          </cell>
          <cell r="I112">
            <v>16.579999999999998</v>
          </cell>
        </row>
        <row r="113">
          <cell r="G113">
            <v>6723.14</v>
          </cell>
          <cell r="H113">
            <v>0.26929120315137878</v>
          </cell>
          <cell r="I113">
            <v>8533.6200000000008</v>
          </cell>
        </row>
        <row r="114">
          <cell r="G114">
            <v>1075.7</v>
          </cell>
          <cell r="H114">
            <v>0.26929120315137878</v>
          </cell>
          <cell r="I114">
            <v>1365.37</v>
          </cell>
        </row>
        <row r="115">
          <cell r="G115">
            <v>12367.74</v>
          </cell>
          <cell r="H115">
            <v>0.26929120315137878</v>
          </cell>
          <cell r="I115">
            <v>15698.26</v>
          </cell>
        </row>
        <row r="116">
          <cell r="G116">
            <v>3061.47</v>
          </cell>
          <cell r="H116">
            <v>0.26929120315137878</v>
          </cell>
          <cell r="I116">
            <v>3885.89</v>
          </cell>
        </row>
        <row r="117">
          <cell r="G117">
            <v>1786.65</v>
          </cell>
          <cell r="H117">
            <v>0.26929120315137878</v>
          </cell>
          <cell r="I117">
            <v>2267.77</v>
          </cell>
        </row>
        <row r="118">
          <cell r="G118">
            <v>20495.11</v>
          </cell>
          <cell r="H118">
            <v>0.26929120315137878</v>
          </cell>
          <cell r="I118">
            <v>26014.26</v>
          </cell>
        </row>
        <row r="119">
          <cell r="G119">
            <v>8231.08</v>
          </cell>
          <cell r="H119">
            <v>0.26929120315137878</v>
          </cell>
          <cell r="I119">
            <v>10447.629999999999</v>
          </cell>
        </row>
        <row r="120">
          <cell r="G120">
            <v>22842.33</v>
          </cell>
          <cell r="H120">
            <v>0.26929120315137878</v>
          </cell>
          <cell r="I120">
            <v>28993.56</v>
          </cell>
        </row>
        <row r="121">
          <cell r="G121">
            <v>49592.25</v>
          </cell>
          <cell r="H121">
            <v>0.26929120315137878</v>
          </cell>
          <cell r="I121">
            <v>62947</v>
          </cell>
        </row>
        <row r="122">
          <cell r="G122">
            <v>1786.65</v>
          </cell>
          <cell r="H122">
            <v>0.26929120315137878</v>
          </cell>
          <cell r="I122">
            <v>2267.77</v>
          </cell>
        </row>
        <row r="123">
          <cell r="G123">
            <v>20495.11</v>
          </cell>
          <cell r="H123">
            <v>0.26929120315137878</v>
          </cell>
          <cell r="I123">
            <v>26014.26</v>
          </cell>
        </row>
        <row r="124">
          <cell r="G124">
            <v>122876.06</v>
          </cell>
          <cell r="H124">
            <v>0.26929120315137878</v>
          </cell>
          <cell r="I124">
            <v>155965.5</v>
          </cell>
        </row>
        <row r="125">
          <cell r="G125">
            <v>5095.67</v>
          </cell>
          <cell r="H125">
            <v>0.26929120315137878</v>
          </cell>
          <cell r="I125">
            <v>6467.88</v>
          </cell>
        </row>
        <row r="126">
          <cell r="G126">
            <v>13912.92</v>
          </cell>
          <cell r="H126">
            <v>0.26929120315137878</v>
          </cell>
          <cell r="I126">
            <v>17659.54</v>
          </cell>
        </row>
        <row r="127">
          <cell r="G127">
            <v>10590.05</v>
          </cell>
          <cell r="H127">
            <v>0.26929120315137878</v>
          </cell>
          <cell r="I127">
            <v>13441.85</v>
          </cell>
        </row>
        <row r="128">
          <cell r="G128">
            <v>7185.7</v>
          </cell>
          <cell r="H128">
            <v>0.26929120315137878</v>
          </cell>
          <cell r="I128">
            <v>9120.74</v>
          </cell>
        </row>
        <row r="129">
          <cell r="G129">
            <v>3018.53</v>
          </cell>
          <cell r="H129">
            <v>0.26929120315137878</v>
          </cell>
          <cell r="I129">
            <v>3831.39</v>
          </cell>
        </row>
        <row r="130">
          <cell r="G130">
            <v>1119.06</v>
          </cell>
          <cell r="H130">
            <v>0.26929120315137878</v>
          </cell>
          <cell r="I130">
            <v>1420.41</v>
          </cell>
        </row>
        <row r="131">
          <cell r="G131">
            <v>8826.06</v>
          </cell>
          <cell r="H131">
            <v>0.26929120315137878</v>
          </cell>
          <cell r="I131">
            <v>11202.84</v>
          </cell>
        </row>
        <row r="132">
          <cell r="G132">
            <v>3387.76</v>
          </cell>
          <cell r="H132">
            <v>0.26929120315137878</v>
          </cell>
          <cell r="I132">
            <v>4300.05</v>
          </cell>
        </row>
        <row r="133">
          <cell r="G133">
            <v>203.83</v>
          </cell>
          <cell r="H133">
            <v>0.26929120315137878</v>
          </cell>
          <cell r="I133">
            <v>258.70999999999998</v>
          </cell>
        </row>
        <row r="134">
          <cell r="G134"/>
          <cell r="H134"/>
          <cell r="I134"/>
        </row>
        <row r="135">
          <cell r="G135"/>
          <cell r="H135"/>
          <cell r="I135"/>
        </row>
        <row r="136">
          <cell r="G136"/>
          <cell r="H136"/>
          <cell r="I136"/>
        </row>
        <row r="137">
          <cell r="G137">
            <v>29316.69</v>
          </cell>
          <cell r="H137"/>
          <cell r="I137">
            <v>37211.4</v>
          </cell>
        </row>
        <row r="138">
          <cell r="G138">
            <v>23349.18</v>
          </cell>
          <cell r="H138">
            <v>0.26929120315137878</v>
          </cell>
          <cell r="I138">
            <v>29636.9</v>
          </cell>
        </row>
        <row r="139">
          <cell r="G139">
            <v>1884.78</v>
          </cell>
          <cell r="H139">
            <v>0.26929120315137878</v>
          </cell>
          <cell r="I139">
            <v>2392.33</v>
          </cell>
        </row>
        <row r="140">
          <cell r="G140">
            <v>4082.73</v>
          </cell>
          <cell r="H140">
            <v>0.26929120315137878</v>
          </cell>
          <cell r="I140">
            <v>5182.17</v>
          </cell>
        </row>
        <row r="141">
          <cell r="G141"/>
          <cell r="H141"/>
          <cell r="I141"/>
        </row>
        <row r="142">
          <cell r="G142"/>
          <cell r="H142"/>
          <cell r="I142"/>
        </row>
        <row r="143">
          <cell r="G143"/>
          <cell r="H143"/>
          <cell r="I143"/>
        </row>
        <row r="144">
          <cell r="G144">
            <v>475662.26</v>
          </cell>
          <cell r="H144"/>
          <cell r="I144">
            <v>603753.85</v>
          </cell>
        </row>
        <row r="145">
          <cell r="G145">
            <v>7075.58</v>
          </cell>
          <cell r="H145">
            <v>0.26929120315137878</v>
          </cell>
          <cell r="I145">
            <v>8980.9699999999993</v>
          </cell>
        </row>
        <row r="146">
          <cell r="G146">
            <v>20250.669999999998</v>
          </cell>
          <cell r="H146">
            <v>0.26929120315137878</v>
          </cell>
          <cell r="I146">
            <v>25703.99</v>
          </cell>
        </row>
        <row r="147">
          <cell r="G147">
            <v>2783.38</v>
          </cell>
          <cell r="H147">
            <v>0.26929120315137878</v>
          </cell>
          <cell r="I147">
            <v>3532.91</v>
          </cell>
        </row>
        <row r="148">
          <cell r="G148">
            <v>5942.5</v>
          </cell>
          <cell r="H148">
            <v>0.26929120315137878</v>
          </cell>
          <cell r="I148">
            <v>7542.76</v>
          </cell>
        </row>
        <row r="149">
          <cell r="G149">
            <v>1265.0999999999999</v>
          </cell>
          <cell r="H149">
            <v>0.26929120315137878</v>
          </cell>
          <cell r="I149">
            <v>1605.78</v>
          </cell>
        </row>
        <row r="150">
          <cell r="G150">
            <v>319498.63</v>
          </cell>
          <cell r="H150">
            <v>0.26929120315137878</v>
          </cell>
          <cell r="I150">
            <v>405536.8</v>
          </cell>
        </row>
        <row r="151">
          <cell r="G151">
            <v>78897.14</v>
          </cell>
          <cell r="H151">
            <v>0.26929120315137878</v>
          </cell>
          <cell r="I151">
            <v>100143.44</v>
          </cell>
        </row>
        <row r="152">
          <cell r="G152">
            <v>3048.06</v>
          </cell>
          <cell r="H152">
            <v>0.26929120315137878</v>
          </cell>
          <cell r="I152">
            <v>3868.87</v>
          </cell>
        </row>
        <row r="153">
          <cell r="G153">
            <v>5935.48</v>
          </cell>
          <cell r="H153">
            <v>0.26929120315137878</v>
          </cell>
          <cell r="I153">
            <v>7533.85</v>
          </cell>
        </row>
        <row r="154">
          <cell r="G154">
            <v>5128.8</v>
          </cell>
          <cell r="H154">
            <v>0.26929120315137878</v>
          </cell>
          <cell r="I154">
            <v>6509.94</v>
          </cell>
        </row>
        <row r="155">
          <cell r="G155">
            <v>4026.96</v>
          </cell>
          <cell r="H155">
            <v>0.26929120315137878</v>
          </cell>
          <cell r="I155">
            <v>5111.38</v>
          </cell>
        </row>
        <row r="156">
          <cell r="G156">
            <v>5979.55</v>
          </cell>
          <cell r="H156">
            <v>0.26929120315137878</v>
          </cell>
          <cell r="I156">
            <v>7589.79</v>
          </cell>
        </row>
        <row r="157">
          <cell r="G157">
            <v>824.13</v>
          </cell>
          <cell r="H157">
            <v>0.26929120315137878</v>
          </cell>
          <cell r="I157">
            <v>1046.06</v>
          </cell>
        </row>
        <row r="158">
          <cell r="G158">
            <v>3043.68</v>
          </cell>
          <cell r="H158">
            <v>0.26929120315137878</v>
          </cell>
          <cell r="I158">
            <v>3863.31</v>
          </cell>
        </row>
        <row r="159">
          <cell r="G159">
            <v>1496.63</v>
          </cell>
          <cell r="H159">
            <v>0.26929120315137878</v>
          </cell>
          <cell r="I159">
            <v>1899.65</v>
          </cell>
        </row>
        <row r="160">
          <cell r="G160">
            <v>4283.4399999999996</v>
          </cell>
          <cell r="H160">
            <v>0.26929120315137878</v>
          </cell>
          <cell r="I160">
            <v>5436.93</v>
          </cell>
        </row>
        <row r="161">
          <cell r="G161">
            <v>1280.7</v>
          </cell>
          <cell r="H161">
            <v>0.26929120315137878</v>
          </cell>
          <cell r="I161">
            <v>1625.58</v>
          </cell>
        </row>
        <row r="162">
          <cell r="G162">
            <v>3609.38</v>
          </cell>
          <cell r="H162">
            <v>0.26929120315137878</v>
          </cell>
          <cell r="I162">
            <v>4581.3500000000004</v>
          </cell>
        </row>
        <row r="163">
          <cell r="G163">
            <v>1292.45</v>
          </cell>
          <cell r="H163">
            <v>0.26929120315137878</v>
          </cell>
          <cell r="I163">
            <v>1640.49</v>
          </cell>
        </row>
        <row r="164">
          <cell r="G164"/>
          <cell r="H164"/>
          <cell r="I164"/>
        </row>
        <row r="165">
          <cell r="G165"/>
          <cell r="H165"/>
          <cell r="I165"/>
        </row>
        <row r="166">
          <cell r="G166"/>
          <cell r="H166"/>
          <cell r="I166"/>
        </row>
        <row r="167">
          <cell r="G167">
            <v>141292.99</v>
          </cell>
          <cell r="H167"/>
          <cell r="I167">
            <v>179341.91</v>
          </cell>
        </row>
        <row r="168">
          <cell r="G168">
            <v>22335.1</v>
          </cell>
          <cell r="H168">
            <v>0.26929120315137878</v>
          </cell>
          <cell r="I168">
            <v>28349.74</v>
          </cell>
        </row>
        <row r="169">
          <cell r="G169">
            <v>8552.23</v>
          </cell>
          <cell r="H169">
            <v>0.26929120315137878</v>
          </cell>
          <cell r="I169">
            <v>10855.27</v>
          </cell>
        </row>
        <row r="170">
          <cell r="G170">
            <v>44259.25</v>
          </cell>
          <cell r="H170">
            <v>0.26929120315137878</v>
          </cell>
          <cell r="I170">
            <v>56177.87</v>
          </cell>
        </row>
        <row r="171">
          <cell r="G171">
            <v>45658.18</v>
          </cell>
          <cell r="H171">
            <v>0.26929120315137878</v>
          </cell>
          <cell r="I171">
            <v>57953.52</v>
          </cell>
        </row>
        <row r="172">
          <cell r="G172">
            <v>3751.17</v>
          </cell>
          <cell r="H172">
            <v>0.26929120315137878</v>
          </cell>
          <cell r="I172">
            <v>4761.32</v>
          </cell>
        </row>
        <row r="173">
          <cell r="G173">
            <v>10476.780000000001</v>
          </cell>
          <cell r="H173">
            <v>0.26929120315137878</v>
          </cell>
          <cell r="I173">
            <v>13298.08</v>
          </cell>
        </row>
        <row r="174">
          <cell r="G174">
            <v>756.78</v>
          </cell>
          <cell r="H174">
            <v>0.26929120315137878</v>
          </cell>
          <cell r="I174">
            <v>960.57</v>
          </cell>
        </row>
        <row r="175">
          <cell r="G175">
            <v>5503.5</v>
          </cell>
          <cell r="H175">
            <v>0.26929120315137878</v>
          </cell>
          <cell r="I175">
            <v>6985.54</v>
          </cell>
        </row>
        <row r="176">
          <cell r="G176"/>
          <cell r="H176"/>
          <cell r="I176"/>
        </row>
        <row r="177">
          <cell r="G177"/>
          <cell r="H177"/>
          <cell r="I177"/>
        </row>
        <row r="178">
          <cell r="G178"/>
          <cell r="H178"/>
          <cell r="I178"/>
        </row>
        <row r="179">
          <cell r="G179">
            <v>47026.74</v>
          </cell>
          <cell r="H179"/>
          <cell r="I179">
            <v>59690.61</v>
          </cell>
        </row>
        <row r="180">
          <cell r="G180">
            <v>26180.63</v>
          </cell>
          <cell r="H180">
            <v>0.26929120315137878</v>
          </cell>
          <cell r="I180">
            <v>33230.839999999997</v>
          </cell>
        </row>
        <row r="181">
          <cell r="G181">
            <v>11264.17</v>
          </cell>
          <cell r="H181">
            <v>0.26929120315137878</v>
          </cell>
          <cell r="I181">
            <v>14297.51</v>
          </cell>
        </row>
        <row r="182">
          <cell r="G182">
            <v>6431.1</v>
          </cell>
          <cell r="H182">
            <v>0.26929120315137878</v>
          </cell>
          <cell r="I182">
            <v>8162.93</v>
          </cell>
        </row>
        <row r="183">
          <cell r="G183">
            <v>3150.84</v>
          </cell>
          <cell r="H183">
            <v>0.26929120315137878</v>
          </cell>
          <cell r="I183">
            <v>3999.33</v>
          </cell>
        </row>
        <row r="184">
          <cell r="G184"/>
          <cell r="H184"/>
          <cell r="I184"/>
        </row>
        <row r="185">
          <cell r="G185"/>
          <cell r="H185"/>
          <cell r="I185"/>
        </row>
        <row r="186">
          <cell r="G186"/>
          <cell r="H186"/>
          <cell r="I186"/>
        </row>
        <row r="187">
          <cell r="G187">
            <v>477872.22</v>
          </cell>
          <cell r="H187"/>
          <cell r="I187">
            <v>606558.93000000005</v>
          </cell>
        </row>
        <row r="188">
          <cell r="G188">
            <v>37083.72</v>
          </cell>
          <cell r="H188">
            <v>0.26929120315137878</v>
          </cell>
          <cell r="I188">
            <v>47070.03</v>
          </cell>
        </row>
        <row r="189">
          <cell r="G189">
            <v>69727.27</v>
          </cell>
          <cell r="H189">
            <v>0.26929120315137878</v>
          </cell>
          <cell r="I189">
            <v>88504.21</v>
          </cell>
        </row>
        <row r="190">
          <cell r="G190">
            <v>67585.42</v>
          </cell>
          <cell r="H190">
            <v>0.26929120315137878</v>
          </cell>
          <cell r="I190">
            <v>85785.57</v>
          </cell>
        </row>
        <row r="191">
          <cell r="G191">
            <v>436.62</v>
          </cell>
          <cell r="H191">
            <v>0.26929120315137878</v>
          </cell>
          <cell r="I191">
            <v>554.19000000000005</v>
          </cell>
        </row>
        <row r="192">
          <cell r="G192">
            <v>6781.68</v>
          </cell>
          <cell r="H192">
            <v>0.26929120315137878</v>
          </cell>
          <cell r="I192">
            <v>8607.92</v>
          </cell>
        </row>
        <row r="193">
          <cell r="G193">
            <v>16611.98</v>
          </cell>
          <cell r="H193">
            <v>0.26929120315137878</v>
          </cell>
          <cell r="I193">
            <v>21085.439999999999</v>
          </cell>
        </row>
        <row r="194">
          <cell r="G194">
            <v>550.01</v>
          </cell>
          <cell r="H194">
            <v>0.26929120315137878</v>
          </cell>
          <cell r="I194">
            <v>698.12</v>
          </cell>
        </row>
        <row r="195">
          <cell r="G195">
            <v>49364.73</v>
          </cell>
          <cell r="H195">
            <v>0.26929120315137878</v>
          </cell>
          <cell r="I195">
            <v>62658.21</v>
          </cell>
        </row>
        <row r="196">
          <cell r="G196">
            <v>103092.24</v>
          </cell>
          <cell r="H196">
            <v>0.26929120315137878</v>
          </cell>
          <cell r="I196">
            <v>130854.07</v>
          </cell>
        </row>
        <row r="197">
          <cell r="G197">
            <v>2113</v>
          </cell>
          <cell r="H197">
            <v>0.26929120315137878</v>
          </cell>
          <cell r="I197">
            <v>2682.01</v>
          </cell>
        </row>
        <row r="198">
          <cell r="G198">
            <v>9456.7999999999993</v>
          </cell>
          <cell r="H198">
            <v>0.26929120315137878</v>
          </cell>
          <cell r="I198">
            <v>12003.43</v>
          </cell>
        </row>
        <row r="199">
          <cell r="G199">
            <v>79731.7</v>
          </cell>
          <cell r="H199">
            <v>0.26929120315137878</v>
          </cell>
          <cell r="I199">
            <v>101202.74</v>
          </cell>
        </row>
        <row r="200">
          <cell r="G200">
            <v>24861.55</v>
          </cell>
          <cell r="H200">
            <v>0.26929120315137878</v>
          </cell>
          <cell r="I200">
            <v>31556.54</v>
          </cell>
        </row>
        <row r="201">
          <cell r="G201">
            <v>10475.5</v>
          </cell>
          <cell r="H201">
            <v>0.26929120315137878</v>
          </cell>
          <cell r="I201">
            <v>13296.45</v>
          </cell>
        </row>
        <row r="202">
          <cell r="G202"/>
          <cell r="H202"/>
          <cell r="I202"/>
        </row>
        <row r="203">
          <cell r="G203"/>
          <cell r="H203"/>
          <cell r="I203"/>
        </row>
        <row r="204">
          <cell r="G204"/>
          <cell r="H204"/>
          <cell r="I204"/>
        </row>
        <row r="205">
          <cell r="G205">
            <v>67084.44</v>
          </cell>
          <cell r="H205"/>
          <cell r="I205">
            <v>85149.63</v>
          </cell>
        </row>
        <row r="206">
          <cell r="G206">
            <v>4894.38</v>
          </cell>
          <cell r="H206">
            <v>0.26929120315137878</v>
          </cell>
          <cell r="I206">
            <v>6212.39</v>
          </cell>
        </row>
        <row r="207">
          <cell r="G207">
            <v>9769.24</v>
          </cell>
          <cell r="H207">
            <v>0.26929120315137878</v>
          </cell>
          <cell r="I207">
            <v>12400.01</v>
          </cell>
        </row>
        <row r="208">
          <cell r="G208">
            <v>456.45</v>
          </cell>
          <cell r="H208">
            <v>0.26929120315137878</v>
          </cell>
          <cell r="I208">
            <v>579.36</v>
          </cell>
        </row>
        <row r="209">
          <cell r="G209">
            <v>5440.15</v>
          </cell>
          <cell r="H209">
            <v>0.26929120315137878</v>
          </cell>
          <cell r="I209">
            <v>6905.13</v>
          </cell>
        </row>
        <row r="210">
          <cell r="G210">
            <v>153.38</v>
          </cell>
          <cell r="H210">
            <v>0.26929120315137878</v>
          </cell>
          <cell r="I210">
            <v>194.68</v>
          </cell>
        </row>
        <row r="211">
          <cell r="G211">
            <v>778.05</v>
          </cell>
          <cell r="H211">
            <v>0.26929120315137878</v>
          </cell>
          <cell r="I211">
            <v>987.57</v>
          </cell>
        </row>
        <row r="212">
          <cell r="G212">
            <v>24773.14</v>
          </cell>
          <cell r="H212">
            <v>0.26929120315137878</v>
          </cell>
          <cell r="I212">
            <v>31444.32</v>
          </cell>
        </row>
        <row r="213">
          <cell r="G213">
            <v>1677.75</v>
          </cell>
          <cell r="H213">
            <v>0.26929120315137878</v>
          </cell>
          <cell r="I213">
            <v>2129.5500000000002</v>
          </cell>
        </row>
        <row r="214">
          <cell r="G214">
            <v>8473.2800000000007</v>
          </cell>
          <cell r="H214">
            <v>0.26929120315137878</v>
          </cell>
          <cell r="I214">
            <v>10755.05</v>
          </cell>
        </row>
        <row r="215">
          <cell r="G215">
            <v>4838.21</v>
          </cell>
          <cell r="H215">
            <v>0.26929120315137878</v>
          </cell>
          <cell r="I215">
            <v>6141.09</v>
          </cell>
        </row>
        <row r="216">
          <cell r="G216">
            <v>992.2</v>
          </cell>
          <cell r="H216">
            <v>0.26929120315137878</v>
          </cell>
          <cell r="I216">
            <v>1259.3900000000001</v>
          </cell>
        </row>
        <row r="217">
          <cell r="G217">
            <v>4838.21</v>
          </cell>
          <cell r="H217">
            <v>0.26929120315137878</v>
          </cell>
          <cell r="I217">
            <v>6141.09</v>
          </cell>
        </row>
        <row r="218">
          <cell r="G218"/>
          <cell r="H218"/>
          <cell r="I218"/>
        </row>
        <row r="219">
          <cell r="G219"/>
          <cell r="H219"/>
          <cell r="I219"/>
        </row>
        <row r="220">
          <cell r="G220"/>
          <cell r="H220"/>
          <cell r="I220"/>
        </row>
        <row r="221">
          <cell r="G221">
            <v>8968.07</v>
          </cell>
          <cell r="H221"/>
          <cell r="I221">
            <v>11382.85</v>
          </cell>
        </row>
        <row r="222">
          <cell r="G222">
            <v>247.16</v>
          </cell>
          <cell r="H222">
            <v>0.26929120315137878</v>
          </cell>
          <cell r="I222">
            <v>313.70999999999998</v>
          </cell>
        </row>
        <row r="223">
          <cell r="G223">
            <v>52.62</v>
          </cell>
          <cell r="H223">
            <v>0.26929120315137878</v>
          </cell>
          <cell r="I223">
            <v>66.790000000000006</v>
          </cell>
        </row>
        <row r="224">
          <cell r="G224">
            <v>7.4</v>
          </cell>
          <cell r="H224">
            <v>0.26929120315137878</v>
          </cell>
          <cell r="I224">
            <v>9.39</v>
          </cell>
        </row>
        <row r="225">
          <cell r="G225">
            <v>0.9</v>
          </cell>
          <cell r="H225">
            <v>0.26929120315137878</v>
          </cell>
          <cell r="I225">
            <v>1.1399999999999999</v>
          </cell>
        </row>
        <row r="226">
          <cell r="G226">
            <v>14.32</v>
          </cell>
          <cell r="H226">
            <v>0.26929120315137878</v>
          </cell>
          <cell r="I226">
            <v>18.170000000000002</v>
          </cell>
        </row>
        <row r="227">
          <cell r="G227">
            <v>1.84</v>
          </cell>
          <cell r="H227">
            <v>0.26929120315137878</v>
          </cell>
          <cell r="I227">
            <v>2.33</v>
          </cell>
        </row>
        <row r="228">
          <cell r="G228">
            <v>4.2</v>
          </cell>
          <cell r="H228">
            <v>0.26929120315137878</v>
          </cell>
          <cell r="I228">
            <v>5.33</v>
          </cell>
        </row>
        <row r="229">
          <cell r="G229">
            <v>57.89</v>
          </cell>
          <cell r="H229">
            <v>0.26929120315137878</v>
          </cell>
          <cell r="I229">
            <v>73.47</v>
          </cell>
        </row>
        <row r="230">
          <cell r="G230">
            <v>41.1</v>
          </cell>
          <cell r="H230">
            <v>0.26929120315137878</v>
          </cell>
          <cell r="I230">
            <v>52.16</v>
          </cell>
        </row>
        <row r="231">
          <cell r="G231">
            <v>108.02</v>
          </cell>
          <cell r="H231">
            <v>0.26929120315137878</v>
          </cell>
          <cell r="I231">
            <v>137.1</v>
          </cell>
        </row>
        <row r="232">
          <cell r="G232">
            <v>1.1299999999999999</v>
          </cell>
          <cell r="H232">
            <v>0.26929120315137878</v>
          </cell>
          <cell r="I232">
            <v>1.43</v>
          </cell>
        </row>
        <row r="233">
          <cell r="G233">
            <v>109.77</v>
          </cell>
          <cell r="H233">
            <v>0.26929120315137878</v>
          </cell>
          <cell r="I233">
            <v>139.33000000000001</v>
          </cell>
        </row>
        <row r="234">
          <cell r="G234">
            <v>628.66999999999996</v>
          </cell>
          <cell r="H234">
            <v>0.26929120315137878</v>
          </cell>
          <cell r="I234">
            <v>797.96</v>
          </cell>
        </row>
        <row r="235">
          <cell r="G235">
            <v>36.15</v>
          </cell>
          <cell r="H235">
            <v>0.26929120315137878</v>
          </cell>
          <cell r="I235">
            <v>45.88</v>
          </cell>
        </row>
        <row r="236">
          <cell r="G236">
            <v>16.29</v>
          </cell>
          <cell r="H236">
            <v>0.26929120315137878</v>
          </cell>
          <cell r="I236">
            <v>20.67</v>
          </cell>
        </row>
        <row r="237">
          <cell r="G237">
            <v>34.020000000000003</v>
          </cell>
          <cell r="H237">
            <v>0.26929120315137878</v>
          </cell>
          <cell r="I237">
            <v>43.18</v>
          </cell>
        </row>
        <row r="238">
          <cell r="G238">
            <v>1.8</v>
          </cell>
          <cell r="H238">
            <v>0.26929120315137878</v>
          </cell>
          <cell r="I238">
            <v>2.2799999999999998</v>
          </cell>
        </row>
        <row r="239">
          <cell r="G239">
            <v>35.58</v>
          </cell>
          <cell r="H239">
            <v>0.26929120315137878</v>
          </cell>
          <cell r="I239">
            <v>45.16</v>
          </cell>
        </row>
        <row r="240">
          <cell r="G240">
            <v>1.06</v>
          </cell>
          <cell r="H240">
            <v>0.26929120315137878</v>
          </cell>
          <cell r="I240">
            <v>1.34</v>
          </cell>
        </row>
        <row r="241">
          <cell r="G241">
            <v>25.92</v>
          </cell>
          <cell r="H241">
            <v>0.26929120315137878</v>
          </cell>
          <cell r="I241">
            <v>32.9</v>
          </cell>
        </row>
        <row r="242">
          <cell r="G242">
            <v>15.82</v>
          </cell>
          <cell r="H242">
            <v>0.26929120315137878</v>
          </cell>
          <cell r="I242">
            <v>20.079999999999998</v>
          </cell>
        </row>
        <row r="243">
          <cell r="G243">
            <v>2.2599999999999998</v>
          </cell>
          <cell r="H243">
            <v>0.26929120315137878</v>
          </cell>
          <cell r="I243">
            <v>2.86</v>
          </cell>
        </row>
        <row r="244">
          <cell r="G244">
            <v>0.7</v>
          </cell>
          <cell r="H244">
            <v>0.26929120315137878</v>
          </cell>
          <cell r="I244">
            <v>0.88</v>
          </cell>
        </row>
        <row r="245">
          <cell r="G245">
            <v>69.12</v>
          </cell>
          <cell r="H245">
            <v>0.26929120315137878</v>
          </cell>
          <cell r="I245">
            <v>87.73</v>
          </cell>
        </row>
        <row r="246">
          <cell r="G246">
            <v>20.52</v>
          </cell>
          <cell r="H246">
            <v>0.26929120315137878</v>
          </cell>
          <cell r="I246">
            <v>26.04</v>
          </cell>
        </row>
        <row r="247">
          <cell r="G247">
            <v>31.7</v>
          </cell>
          <cell r="H247">
            <v>0.26929120315137878</v>
          </cell>
          <cell r="I247">
            <v>40.229999999999997</v>
          </cell>
        </row>
        <row r="248">
          <cell r="G248">
            <v>686.67</v>
          </cell>
          <cell r="H248">
            <v>0.26929120315137878</v>
          </cell>
          <cell r="I248">
            <v>871.58</v>
          </cell>
        </row>
        <row r="249">
          <cell r="G249">
            <v>5.24</v>
          </cell>
          <cell r="H249">
            <v>0.26929120315137878</v>
          </cell>
          <cell r="I249">
            <v>6.65</v>
          </cell>
        </row>
        <row r="250">
          <cell r="G250">
            <v>359.4</v>
          </cell>
          <cell r="H250">
            <v>0.26929120315137878</v>
          </cell>
          <cell r="I250">
            <v>456.18</v>
          </cell>
        </row>
        <row r="251">
          <cell r="G251">
            <v>10.82</v>
          </cell>
          <cell r="H251">
            <v>0.26929120315137878</v>
          </cell>
          <cell r="I251">
            <v>13.73</v>
          </cell>
        </row>
        <row r="252">
          <cell r="G252">
            <v>8.24</v>
          </cell>
          <cell r="H252">
            <v>0.26929120315137878</v>
          </cell>
          <cell r="I252">
            <v>10.45</v>
          </cell>
        </row>
        <row r="253">
          <cell r="G253">
            <v>37.799999999999997</v>
          </cell>
          <cell r="H253">
            <v>0.26929120315137878</v>
          </cell>
          <cell r="I253">
            <v>47.97</v>
          </cell>
        </row>
        <row r="254">
          <cell r="G254">
            <v>17.079999999999998</v>
          </cell>
          <cell r="H254">
            <v>0.26929120315137878</v>
          </cell>
          <cell r="I254">
            <v>21.67</v>
          </cell>
        </row>
        <row r="255">
          <cell r="G255">
            <v>11.01</v>
          </cell>
          <cell r="H255">
            <v>0.26929120315137878</v>
          </cell>
          <cell r="I255">
            <v>13.97</v>
          </cell>
        </row>
        <row r="256">
          <cell r="G256">
            <v>75.16</v>
          </cell>
          <cell r="H256">
            <v>0.26929120315137878</v>
          </cell>
          <cell r="I256">
            <v>95.39</v>
          </cell>
        </row>
        <row r="257">
          <cell r="G257">
            <v>114.46</v>
          </cell>
          <cell r="H257">
            <v>0.26929120315137878</v>
          </cell>
          <cell r="I257">
            <v>145.28</v>
          </cell>
        </row>
        <row r="258">
          <cell r="G258">
            <v>133.1</v>
          </cell>
          <cell r="H258">
            <v>0.26929120315137878</v>
          </cell>
          <cell r="I258">
            <v>168.94</v>
          </cell>
        </row>
        <row r="259">
          <cell r="G259">
            <v>39.6</v>
          </cell>
          <cell r="H259">
            <v>0.26929120315137878</v>
          </cell>
          <cell r="I259">
            <v>50.26</v>
          </cell>
        </row>
        <row r="260">
          <cell r="G260">
            <v>470.8</v>
          </cell>
          <cell r="H260">
            <v>0.26929120315137878</v>
          </cell>
          <cell r="I260">
            <v>597.58000000000004</v>
          </cell>
        </row>
        <row r="261">
          <cell r="G261">
            <v>141.79</v>
          </cell>
          <cell r="H261">
            <v>0.26929120315137878</v>
          </cell>
          <cell r="I261">
            <v>179.97</v>
          </cell>
        </row>
        <row r="262">
          <cell r="G262">
            <v>1008.37</v>
          </cell>
          <cell r="H262">
            <v>0.26929120315137878</v>
          </cell>
          <cell r="I262">
            <v>1279.9100000000001</v>
          </cell>
        </row>
        <row r="263">
          <cell r="G263">
            <v>503.86</v>
          </cell>
          <cell r="H263">
            <v>0.26929120315137878</v>
          </cell>
          <cell r="I263">
            <v>639.54</v>
          </cell>
        </row>
        <row r="264">
          <cell r="G264">
            <v>1298.28</v>
          </cell>
          <cell r="H264">
            <v>0.26929120315137878</v>
          </cell>
          <cell r="I264">
            <v>1647.89</v>
          </cell>
        </row>
        <row r="265">
          <cell r="G265">
            <v>533.12</v>
          </cell>
          <cell r="H265">
            <v>0.26929120315137878</v>
          </cell>
          <cell r="I265">
            <v>676.68</v>
          </cell>
        </row>
        <row r="266">
          <cell r="G266">
            <v>638.04</v>
          </cell>
          <cell r="H266">
            <v>0.26929120315137878</v>
          </cell>
          <cell r="I266">
            <v>809.85</v>
          </cell>
        </row>
        <row r="267">
          <cell r="G267">
            <v>104.88</v>
          </cell>
          <cell r="H267">
            <v>0.26929120315137878</v>
          </cell>
          <cell r="I267">
            <v>133.12</v>
          </cell>
        </row>
        <row r="268">
          <cell r="G268">
            <v>139.88</v>
          </cell>
          <cell r="H268">
            <v>0.26929120315137878</v>
          </cell>
          <cell r="I268">
            <v>177.54</v>
          </cell>
        </row>
        <row r="269">
          <cell r="G269">
            <v>14.22</v>
          </cell>
          <cell r="H269">
            <v>0.26929120315137878</v>
          </cell>
          <cell r="I269">
            <v>18.04</v>
          </cell>
        </row>
        <row r="270">
          <cell r="G270">
            <v>1050.29</v>
          </cell>
          <cell r="H270">
            <v>0.26929120315137878</v>
          </cell>
          <cell r="I270">
            <v>1333.12</v>
          </cell>
        </row>
        <row r="271">
          <cell r="G271"/>
          <cell r="H271"/>
          <cell r="I271"/>
        </row>
        <row r="272">
          <cell r="G272"/>
          <cell r="H272"/>
          <cell r="I272"/>
        </row>
        <row r="273">
          <cell r="G273"/>
          <cell r="H273"/>
          <cell r="I273"/>
        </row>
        <row r="274">
          <cell r="G274">
            <v>49964.27</v>
          </cell>
          <cell r="H274"/>
          <cell r="I274">
            <v>63418.98</v>
          </cell>
        </row>
        <row r="275">
          <cell r="G275">
            <v>1343.8</v>
          </cell>
          <cell r="H275">
            <v>0.26929120315137878</v>
          </cell>
          <cell r="I275">
            <v>1705.67</v>
          </cell>
        </row>
        <row r="276">
          <cell r="G276">
            <v>4946.88</v>
          </cell>
          <cell r="H276">
            <v>0.26929120315137878</v>
          </cell>
          <cell r="I276">
            <v>6279.03</v>
          </cell>
        </row>
        <row r="277">
          <cell r="G277">
            <v>190.64</v>
          </cell>
          <cell r="H277">
            <v>0.26929120315137878</v>
          </cell>
          <cell r="I277">
            <v>241.97</v>
          </cell>
        </row>
        <row r="278">
          <cell r="G278">
            <v>133.38</v>
          </cell>
          <cell r="H278">
            <v>0.26929120315137878</v>
          </cell>
          <cell r="I278">
            <v>169.29</v>
          </cell>
        </row>
        <row r="279">
          <cell r="G279">
            <v>823.13</v>
          </cell>
          <cell r="H279">
            <v>0.26929120315137878</v>
          </cell>
          <cell r="I279">
            <v>1044.79</v>
          </cell>
        </row>
        <row r="280">
          <cell r="G280">
            <v>43.92</v>
          </cell>
          <cell r="H280">
            <v>0.26929120315137878</v>
          </cell>
          <cell r="I280">
            <v>55.74</v>
          </cell>
        </row>
        <row r="281">
          <cell r="G281">
            <v>253.44</v>
          </cell>
          <cell r="H281">
            <v>0.26929120315137878</v>
          </cell>
          <cell r="I281">
            <v>321.68</v>
          </cell>
        </row>
        <row r="282">
          <cell r="G282">
            <v>256.86</v>
          </cell>
          <cell r="H282">
            <v>0.26929120315137878</v>
          </cell>
          <cell r="I282">
            <v>326.02999999999997</v>
          </cell>
        </row>
        <row r="283">
          <cell r="G283">
            <v>163.44</v>
          </cell>
          <cell r="H283">
            <v>0.26929120315137878</v>
          </cell>
          <cell r="I283">
            <v>207.45</v>
          </cell>
        </row>
        <row r="284">
          <cell r="G284">
            <v>168.84</v>
          </cell>
          <cell r="H284">
            <v>0.26929120315137878</v>
          </cell>
          <cell r="I284">
            <v>214.3</v>
          </cell>
        </row>
        <row r="285">
          <cell r="G285">
            <v>177.24</v>
          </cell>
          <cell r="H285">
            <v>0.26929120315137878</v>
          </cell>
          <cell r="I285">
            <v>224.96</v>
          </cell>
        </row>
        <row r="286">
          <cell r="G286">
            <v>43.8</v>
          </cell>
          <cell r="H286">
            <v>0.26929120315137878</v>
          </cell>
          <cell r="I286">
            <v>55.59</v>
          </cell>
        </row>
        <row r="287">
          <cell r="G287">
            <v>295.92</v>
          </cell>
          <cell r="H287">
            <v>0.26929120315137878</v>
          </cell>
          <cell r="I287">
            <v>375.6</v>
          </cell>
        </row>
        <row r="288">
          <cell r="G288">
            <v>125.76</v>
          </cell>
          <cell r="H288">
            <v>0.26929120315137878</v>
          </cell>
          <cell r="I288">
            <v>159.62</v>
          </cell>
        </row>
        <row r="289">
          <cell r="G289">
            <v>24.31</v>
          </cell>
          <cell r="H289">
            <v>0.26929120315137878</v>
          </cell>
          <cell r="I289">
            <v>30.85</v>
          </cell>
        </row>
        <row r="290">
          <cell r="G290">
            <v>55.89</v>
          </cell>
          <cell r="H290">
            <v>0.26929120315137878</v>
          </cell>
          <cell r="I290">
            <v>70.94</v>
          </cell>
        </row>
        <row r="291">
          <cell r="G291">
            <v>1003.15</v>
          </cell>
          <cell r="H291">
            <v>0.26929120315137878</v>
          </cell>
          <cell r="I291">
            <v>1273.28</v>
          </cell>
        </row>
        <row r="292">
          <cell r="G292">
            <v>350.3</v>
          </cell>
          <cell r="H292">
            <v>0.26929120315137878</v>
          </cell>
          <cell r="I292">
            <v>444.63</v>
          </cell>
        </row>
        <row r="293">
          <cell r="G293">
            <v>841.71</v>
          </cell>
          <cell r="H293">
            <v>0.26929120315137878</v>
          </cell>
          <cell r="I293">
            <v>1068.3699999999999</v>
          </cell>
        </row>
        <row r="294">
          <cell r="G294">
            <v>2571.7600000000002</v>
          </cell>
          <cell r="H294">
            <v>0.26929120315137878</v>
          </cell>
          <cell r="I294">
            <v>3264.31</v>
          </cell>
        </row>
        <row r="295">
          <cell r="G295">
            <v>758.5</v>
          </cell>
          <cell r="H295">
            <v>0.26929120315137878</v>
          </cell>
          <cell r="I295">
            <v>962.75</v>
          </cell>
        </row>
        <row r="296">
          <cell r="G296">
            <v>343.19</v>
          </cell>
          <cell r="H296">
            <v>0.26929120315137878</v>
          </cell>
          <cell r="I296">
            <v>435.6</v>
          </cell>
        </row>
        <row r="297">
          <cell r="G297">
            <v>90.94</v>
          </cell>
          <cell r="H297">
            <v>0.26929120315137878</v>
          </cell>
          <cell r="I297">
            <v>115.42</v>
          </cell>
        </row>
        <row r="298">
          <cell r="G298">
            <v>46.46</v>
          </cell>
          <cell r="H298">
            <v>0.26929120315137878</v>
          </cell>
          <cell r="I298">
            <v>58.97</v>
          </cell>
        </row>
        <row r="299">
          <cell r="G299">
            <v>112.36</v>
          </cell>
          <cell r="H299">
            <v>0.26929120315137878</v>
          </cell>
          <cell r="I299">
            <v>142.61000000000001</v>
          </cell>
        </row>
        <row r="300">
          <cell r="G300">
            <v>9653.2099999999991</v>
          </cell>
          <cell r="H300">
            <v>0.26929120315137878</v>
          </cell>
          <cell r="I300">
            <v>12252.73</v>
          </cell>
        </row>
        <row r="301">
          <cell r="G301">
            <v>17691.47</v>
          </cell>
          <cell r="H301">
            <v>0.26929120315137878</v>
          </cell>
          <cell r="I301">
            <v>22455.62</v>
          </cell>
        </row>
        <row r="302">
          <cell r="G302">
            <v>69.12</v>
          </cell>
          <cell r="H302">
            <v>0.26929120315137878</v>
          </cell>
          <cell r="I302">
            <v>87.73</v>
          </cell>
        </row>
        <row r="303">
          <cell r="G303">
            <v>20.52</v>
          </cell>
          <cell r="H303">
            <v>0.26929120315137878</v>
          </cell>
          <cell r="I303">
            <v>26.04</v>
          </cell>
        </row>
        <row r="304">
          <cell r="G304">
            <v>31.7</v>
          </cell>
          <cell r="H304">
            <v>0.26929120315137878</v>
          </cell>
          <cell r="I304">
            <v>40.229999999999997</v>
          </cell>
        </row>
        <row r="305">
          <cell r="G305">
            <v>686.67</v>
          </cell>
          <cell r="H305">
            <v>0.26929120315137878</v>
          </cell>
          <cell r="I305">
            <v>871.58</v>
          </cell>
        </row>
        <row r="306">
          <cell r="G306">
            <v>5.24</v>
          </cell>
          <cell r="H306">
            <v>0.26929120315137878</v>
          </cell>
          <cell r="I306">
            <v>6.65</v>
          </cell>
        </row>
        <row r="307">
          <cell r="G307">
            <v>359.4</v>
          </cell>
          <cell r="H307">
            <v>0.26929120315137878</v>
          </cell>
          <cell r="I307">
            <v>456.18</v>
          </cell>
        </row>
        <row r="308">
          <cell r="G308">
            <v>10.82</v>
          </cell>
          <cell r="H308">
            <v>0.26929120315137878</v>
          </cell>
          <cell r="I308">
            <v>13.73</v>
          </cell>
        </row>
        <row r="309">
          <cell r="G309">
            <v>8.24</v>
          </cell>
          <cell r="H309">
            <v>0.26929120315137878</v>
          </cell>
          <cell r="I309">
            <v>10.45</v>
          </cell>
        </row>
        <row r="310">
          <cell r="G310">
            <v>37.799999999999997</v>
          </cell>
          <cell r="H310">
            <v>0.26929120315137878</v>
          </cell>
          <cell r="I310">
            <v>47.97</v>
          </cell>
        </row>
        <row r="311">
          <cell r="G311">
            <v>17.079999999999998</v>
          </cell>
          <cell r="H311">
            <v>0.26929120315137878</v>
          </cell>
          <cell r="I311">
            <v>21.67</v>
          </cell>
        </row>
        <row r="312">
          <cell r="G312">
            <v>876.28</v>
          </cell>
          <cell r="H312">
            <v>0.26929120315137878</v>
          </cell>
          <cell r="I312">
            <v>1112.25</v>
          </cell>
        </row>
        <row r="313">
          <cell r="G313">
            <v>2480.7600000000002</v>
          </cell>
          <cell r="H313">
            <v>0.26929120315137878</v>
          </cell>
          <cell r="I313">
            <v>3148.8</v>
          </cell>
        </row>
        <row r="314">
          <cell r="G314">
            <v>2391.7600000000002</v>
          </cell>
          <cell r="H314">
            <v>0.26929120315137878</v>
          </cell>
          <cell r="I314">
            <v>3035.83</v>
          </cell>
        </row>
        <row r="315">
          <cell r="G315">
            <v>458.58</v>
          </cell>
          <cell r="H315">
            <v>0.26929120315137878</v>
          </cell>
          <cell r="I315">
            <v>582.07000000000005</v>
          </cell>
        </row>
        <row r="316">
          <cell r="G316"/>
          <cell r="H316"/>
          <cell r="I316"/>
        </row>
        <row r="317">
          <cell r="G317"/>
          <cell r="H317"/>
          <cell r="I317"/>
        </row>
        <row r="318">
          <cell r="G318"/>
          <cell r="H318"/>
          <cell r="I318"/>
        </row>
        <row r="319">
          <cell r="G319">
            <v>119203.77</v>
          </cell>
          <cell r="H319"/>
          <cell r="I319">
            <v>151304.04</v>
          </cell>
        </row>
        <row r="320">
          <cell r="G320">
            <v>19720</v>
          </cell>
          <cell r="H320">
            <v>0.26929120315137878</v>
          </cell>
          <cell r="I320">
            <v>25030.42</v>
          </cell>
        </row>
        <row r="321">
          <cell r="G321">
            <v>17255.28</v>
          </cell>
          <cell r="H321">
            <v>0.26929120315137878</v>
          </cell>
          <cell r="I321">
            <v>21901.97</v>
          </cell>
        </row>
        <row r="322">
          <cell r="G322">
            <v>9978.36</v>
          </cell>
          <cell r="H322">
            <v>0.26929120315137878</v>
          </cell>
          <cell r="I322">
            <v>12665.44</v>
          </cell>
        </row>
        <row r="323">
          <cell r="G323">
            <v>19320</v>
          </cell>
          <cell r="H323">
            <v>0.26929120315137878</v>
          </cell>
          <cell r="I323">
            <v>24522.7</v>
          </cell>
        </row>
        <row r="324">
          <cell r="G324">
            <v>5934.6</v>
          </cell>
          <cell r="H324">
            <v>0.26929120315137878</v>
          </cell>
          <cell r="I324">
            <v>7532.73</v>
          </cell>
        </row>
        <row r="325">
          <cell r="G325">
            <v>5929.66</v>
          </cell>
          <cell r="H325">
            <v>0.26929120315137878</v>
          </cell>
          <cell r="I325">
            <v>7526.46</v>
          </cell>
        </row>
        <row r="326">
          <cell r="G326">
            <v>752.29</v>
          </cell>
          <cell r="H326">
            <v>0.26929120315137878</v>
          </cell>
          <cell r="I326">
            <v>954.87</v>
          </cell>
        </row>
        <row r="327">
          <cell r="G327">
            <v>1449.8</v>
          </cell>
          <cell r="H327">
            <v>0.26929120315137878</v>
          </cell>
          <cell r="I327">
            <v>1840.21</v>
          </cell>
        </row>
        <row r="328">
          <cell r="G328">
            <v>9450</v>
          </cell>
          <cell r="H328">
            <v>0.26929120315137878</v>
          </cell>
          <cell r="I328">
            <v>11994.8</v>
          </cell>
        </row>
        <row r="329">
          <cell r="G329">
            <v>5863</v>
          </cell>
          <cell r="H329">
            <v>0.26929120315137878</v>
          </cell>
          <cell r="I329">
            <v>7441.85</v>
          </cell>
        </row>
        <row r="330">
          <cell r="G330">
            <v>2.08</v>
          </cell>
          <cell r="H330">
            <v>0.26929120315137878</v>
          </cell>
          <cell r="I330">
            <v>2.64</v>
          </cell>
        </row>
        <row r="331">
          <cell r="G331">
            <v>0.56000000000000005</v>
          </cell>
          <cell r="H331">
            <v>0.26929120315137878</v>
          </cell>
          <cell r="I331">
            <v>0.71</v>
          </cell>
        </row>
        <row r="332">
          <cell r="G332">
            <v>5.56</v>
          </cell>
          <cell r="H332">
            <v>0.26929120315137878</v>
          </cell>
          <cell r="I332">
            <v>7.05</v>
          </cell>
        </row>
        <row r="333">
          <cell r="G333">
            <v>49.29</v>
          </cell>
          <cell r="H333">
            <v>0.26929120315137878</v>
          </cell>
          <cell r="I333">
            <v>62.56</v>
          </cell>
        </row>
        <row r="334">
          <cell r="G334">
            <v>128.80000000000001</v>
          </cell>
          <cell r="H334">
            <v>0.26929120315137878</v>
          </cell>
          <cell r="I334">
            <v>163.47999999999999</v>
          </cell>
        </row>
        <row r="335">
          <cell r="G335">
            <v>30.38</v>
          </cell>
          <cell r="H335">
            <v>0.26929120315137878</v>
          </cell>
          <cell r="I335">
            <v>38.56</v>
          </cell>
        </row>
        <row r="336">
          <cell r="G336">
            <v>2.2599999999999998</v>
          </cell>
          <cell r="H336">
            <v>0.26929120315137878</v>
          </cell>
          <cell r="I336">
            <v>2.86</v>
          </cell>
        </row>
        <row r="337">
          <cell r="G337">
            <v>25.6</v>
          </cell>
          <cell r="H337">
            <v>0.26929120315137878</v>
          </cell>
          <cell r="I337">
            <v>32.49</v>
          </cell>
        </row>
        <row r="338">
          <cell r="G338">
            <v>10.02</v>
          </cell>
          <cell r="H338">
            <v>0.26929120315137878</v>
          </cell>
          <cell r="I338">
            <v>12.71</v>
          </cell>
        </row>
        <row r="339">
          <cell r="G339">
            <v>1262.55</v>
          </cell>
          <cell r="H339">
            <v>0.26929120315137878</v>
          </cell>
          <cell r="I339">
            <v>1602.54</v>
          </cell>
        </row>
        <row r="340">
          <cell r="G340">
            <v>958.37</v>
          </cell>
          <cell r="H340">
            <v>0.26929120315137878</v>
          </cell>
          <cell r="I340">
            <v>1216.45</v>
          </cell>
        </row>
        <row r="341">
          <cell r="G341">
            <v>1.98</v>
          </cell>
          <cell r="H341">
            <v>0.26929120315137878</v>
          </cell>
          <cell r="I341">
            <v>2.5099999999999998</v>
          </cell>
        </row>
        <row r="342">
          <cell r="G342">
            <v>82.9</v>
          </cell>
          <cell r="H342">
            <v>0.26929120315137878</v>
          </cell>
          <cell r="I342">
            <v>105.22</v>
          </cell>
        </row>
        <row r="343">
          <cell r="G343">
            <v>54.3</v>
          </cell>
          <cell r="H343">
            <v>0.26929120315137878</v>
          </cell>
          <cell r="I343">
            <v>68.92</v>
          </cell>
        </row>
        <row r="344">
          <cell r="G344">
            <v>22.82</v>
          </cell>
          <cell r="H344">
            <v>0.26929120315137878</v>
          </cell>
          <cell r="I344">
            <v>28.96</v>
          </cell>
        </row>
        <row r="345">
          <cell r="G345">
            <v>13.43</v>
          </cell>
          <cell r="H345">
            <v>0.26929120315137878</v>
          </cell>
          <cell r="I345">
            <v>17.04</v>
          </cell>
        </row>
        <row r="346">
          <cell r="G346">
            <v>30.18</v>
          </cell>
          <cell r="H346">
            <v>0.26929120315137878</v>
          </cell>
          <cell r="I346">
            <v>38.299999999999997</v>
          </cell>
        </row>
        <row r="347">
          <cell r="G347">
            <v>181.24</v>
          </cell>
          <cell r="H347">
            <v>0.26929120315137878</v>
          </cell>
          <cell r="I347">
            <v>230.04</v>
          </cell>
        </row>
        <row r="348">
          <cell r="G348">
            <v>131.88999999999999</v>
          </cell>
          <cell r="H348">
            <v>0.26929120315137878</v>
          </cell>
          <cell r="I348">
            <v>167.4</v>
          </cell>
        </row>
        <row r="349">
          <cell r="G349">
            <v>66.55</v>
          </cell>
          <cell r="H349">
            <v>0.26929120315137878</v>
          </cell>
          <cell r="I349">
            <v>84.47</v>
          </cell>
        </row>
        <row r="350">
          <cell r="G350">
            <v>338.78</v>
          </cell>
          <cell r="H350">
            <v>0.26929120315137878</v>
          </cell>
          <cell r="I350">
            <v>430.01</v>
          </cell>
        </row>
        <row r="351">
          <cell r="G351">
            <v>535.91999999999996</v>
          </cell>
          <cell r="H351">
            <v>0.26929120315137878</v>
          </cell>
          <cell r="I351">
            <v>680.23</v>
          </cell>
        </row>
        <row r="352">
          <cell r="G352">
            <v>6.49</v>
          </cell>
          <cell r="H352">
            <v>0.26929120315137878</v>
          </cell>
          <cell r="I352">
            <v>8.23</v>
          </cell>
        </row>
        <row r="353">
          <cell r="G353">
            <v>8.01</v>
          </cell>
          <cell r="H353">
            <v>0.26929120315137878</v>
          </cell>
          <cell r="I353">
            <v>10.16</v>
          </cell>
        </row>
        <row r="354">
          <cell r="G354">
            <v>2727.48</v>
          </cell>
          <cell r="H354">
            <v>0.26929120315137878</v>
          </cell>
          <cell r="I354">
            <v>3461.96</v>
          </cell>
        </row>
        <row r="355">
          <cell r="G355">
            <v>39.630000000000003</v>
          </cell>
          <cell r="H355">
            <v>0.26929120315137878</v>
          </cell>
          <cell r="I355">
            <v>50.3</v>
          </cell>
        </row>
        <row r="356">
          <cell r="G356">
            <v>87.05</v>
          </cell>
          <cell r="H356">
            <v>0.26929120315137878</v>
          </cell>
          <cell r="I356">
            <v>110.49</v>
          </cell>
        </row>
        <row r="357">
          <cell r="G357">
            <v>24.81</v>
          </cell>
          <cell r="H357">
            <v>0.26929120315137878</v>
          </cell>
          <cell r="I357">
            <v>31.49</v>
          </cell>
        </row>
        <row r="358">
          <cell r="G358">
            <v>2140</v>
          </cell>
          <cell r="H358">
            <v>0.26929120315137878</v>
          </cell>
          <cell r="I358">
            <v>2716.28</v>
          </cell>
        </row>
        <row r="359">
          <cell r="G359">
            <v>124.32</v>
          </cell>
          <cell r="H359">
            <v>0.26929120315137878</v>
          </cell>
          <cell r="I359">
            <v>157.79</v>
          </cell>
        </row>
        <row r="360">
          <cell r="G360">
            <v>177.98</v>
          </cell>
          <cell r="H360">
            <v>0.26929120315137878</v>
          </cell>
          <cell r="I360">
            <v>225.9</v>
          </cell>
        </row>
        <row r="361">
          <cell r="G361">
            <v>801</v>
          </cell>
          <cell r="H361">
            <v>0.26929120315137878</v>
          </cell>
          <cell r="I361">
            <v>1016.7</v>
          </cell>
        </row>
        <row r="362">
          <cell r="G362">
            <v>122.54</v>
          </cell>
          <cell r="H362">
            <v>0.26929120315137878</v>
          </cell>
          <cell r="I362">
            <v>155.53</v>
          </cell>
        </row>
        <row r="363">
          <cell r="G363">
            <v>1932</v>
          </cell>
          <cell r="H363">
            <v>0.26929120315137878</v>
          </cell>
          <cell r="I363">
            <v>2452.27</v>
          </cell>
        </row>
        <row r="364">
          <cell r="G364">
            <v>52.48</v>
          </cell>
          <cell r="H364">
            <v>0.26929120315137878</v>
          </cell>
          <cell r="I364">
            <v>66.61</v>
          </cell>
        </row>
        <row r="365">
          <cell r="G365">
            <v>5934.6</v>
          </cell>
          <cell r="H365">
            <v>0.26929120315137878</v>
          </cell>
          <cell r="I365">
            <v>7532.73</v>
          </cell>
        </row>
        <row r="366">
          <cell r="G366">
            <v>2124.8000000000002</v>
          </cell>
          <cell r="H366">
            <v>0.26929120315137878</v>
          </cell>
          <cell r="I366">
            <v>2696.98</v>
          </cell>
        </row>
        <row r="367">
          <cell r="G367">
            <v>554</v>
          </cell>
          <cell r="H367">
            <v>0.26929120315137878</v>
          </cell>
          <cell r="I367">
            <v>703.18</v>
          </cell>
        </row>
        <row r="368">
          <cell r="G368">
            <v>1663.2</v>
          </cell>
          <cell r="H368">
            <v>0.26929120315137878</v>
          </cell>
          <cell r="I368">
            <v>2111.08</v>
          </cell>
        </row>
        <row r="369">
          <cell r="G369">
            <v>323.7</v>
          </cell>
          <cell r="H369">
            <v>0.26929120315137878</v>
          </cell>
          <cell r="I369">
            <v>410.86</v>
          </cell>
        </row>
        <row r="370">
          <cell r="G370">
            <v>424.71</v>
          </cell>
          <cell r="H370">
            <v>0.26929120315137878</v>
          </cell>
          <cell r="I370">
            <v>539.08000000000004</v>
          </cell>
        </row>
        <row r="371">
          <cell r="G371">
            <v>227.29</v>
          </cell>
          <cell r="H371">
            <v>0.26929120315137878</v>
          </cell>
          <cell r="I371">
            <v>288.49</v>
          </cell>
        </row>
        <row r="372">
          <cell r="G372">
            <v>106.11</v>
          </cell>
          <cell r="H372">
            <v>0.26929120315137878</v>
          </cell>
          <cell r="I372">
            <v>134.68</v>
          </cell>
        </row>
        <row r="373">
          <cell r="G373">
            <v>13.12</v>
          </cell>
          <cell r="H373">
            <v>0.26929120315137878</v>
          </cell>
          <cell r="I373">
            <v>16.649999999999999</v>
          </cell>
        </row>
        <row r="374">
          <cell r="G374"/>
          <cell r="H374"/>
          <cell r="I374"/>
        </row>
        <row r="375">
          <cell r="G375"/>
          <cell r="H375"/>
          <cell r="I375"/>
        </row>
        <row r="376">
          <cell r="G376"/>
          <cell r="H376"/>
          <cell r="I376"/>
        </row>
        <row r="377">
          <cell r="G377">
            <v>368918.43</v>
          </cell>
          <cell r="H377"/>
          <cell r="I377">
            <v>468264.89</v>
          </cell>
        </row>
        <row r="378">
          <cell r="G378">
            <v>163605.34</v>
          </cell>
          <cell r="H378">
            <v>0.26929120315137878</v>
          </cell>
          <cell r="I378">
            <v>207662.81</v>
          </cell>
        </row>
        <row r="379">
          <cell r="G379">
            <v>33842.720000000001</v>
          </cell>
          <cell r="H379">
            <v>0.26929120315137878</v>
          </cell>
          <cell r="I379">
            <v>42956.26</v>
          </cell>
        </row>
        <row r="380">
          <cell r="G380">
            <v>6426.08</v>
          </cell>
          <cell r="H380">
            <v>0.26929120315137878</v>
          </cell>
          <cell r="I380">
            <v>8156.56</v>
          </cell>
        </row>
        <row r="381">
          <cell r="G381">
            <v>165044.29</v>
          </cell>
          <cell r="H381">
            <v>0.26929120315137878</v>
          </cell>
          <cell r="I381">
            <v>209489.26</v>
          </cell>
        </row>
        <row r="382">
          <cell r="G382"/>
          <cell r="H382"/>
          <cell r="I382"/>
        </row>
        <row r="383">
          <cell r="G383"/>
          <cell r="H383"/>
          <cell r="I383"/>
        </row>
        <row r="384">
          <cell r="G384"/>
          <cell r="H384"/>
          <cell r="I384"/>
        </row>
        <row r="385">
          <cell r="G385">
            <v>30337.91</v>
          </cell>
          <cell r="H385"/>
          <cell r="I385">
            <v>38507.57</v>
          </cell>
        </row>
        <row r="386">
          <cell r="G386">
            <v>2263.89</v>
          </cell>
          <cell r="H386">
            <v>0.26929120315137878</v>
          </cell>
          <cell r="I386">
            <v>2873.53</v>
          </cell>
        </row>
        <row r="387">
          <cell r="G387">
            <v>4266.84</v>
          </cell>
          <cell r="H387">
            <v>0.26929120315137878</v>
          </cell>
          <cell r="I387">
            <v>5415.86</v>
          </cell>
        </row>
        <row r="388">
          <cell r="G388">
            <v>2365.5</v>
          </cell>
          <cell r="H388">
            <v>0.26929120315137878</v>
          </cell>
          <cell r="I388">
            <v>3002.5</v>
          </cell>
        </row>
        <row r="389">
          <cell r="G389">
            <v>143.37</v>
          </cell>
          <cell r="H389">
            <v>0.26929120315137878</v>
          </cell>
          <cell r="I389">
            <v>181.97</v>
          </cell>
        </row>
        <row r="390">
          <cell r="G390">
            <v>9217.4599999999991</v>
          </cell>
          <cell r="H390">
            <v>0.26929120315137878</v>
          </cell>
          <cell r="I390">
            <v>11699.64</v>
          </cell>
        </row>
        <row r="391">
          <cell r="G391">
            <v>3329.7</v>
          </cell>
          <cell r="H391">
            <v>0.26929120315137878</v>
          </cell>
          <cell r="I391">
            <v>4226.3500000000004</v>
          </cell>
        </row>
        <row r="392">
          <cell r="G392">
            <v>2555.7800000000002</v>
          </cell>
          <cell r="H392">
            <v>0.26929120315137878</v>
          </cell>
          <cell r="I392">
            <v>3244.02</v>
          </cell>
        </row>
        <row r="393">
          <cell r="G393">
            <v>3676.95</v>
          </cell>
          <cell r="H393">
            <v>0.26929120315137878</v>
          </cell>
          <cell r="I393">
            <v>4667.12</v>
          </cell>
        </row>
        <row r="394">
          <cell r="G394">
            <v>257.58999999999997</v>
          </cell>
          <cell r="H394">
            <v>0.26929120315137878</v>
          </cell>
          <cell r="I394">
            <v>326.95</v>
          </cell>
        </row>
        <row r="395">
          <cell r="G395">
            <v>732.75</v>
          </cell>
          <cell r="H395">
            <v>0.26929120315137878</v>
          </cell>
          <cell r="I395">
            <v>930.07</v>
          </cell>
        </row>
        <row r="396">
          <cell r="G396">
            <v>682.22</v>
          </cell>
          <cell r="H396">
            <v>0.26929120315137878</v>
          </cell>
          <cell r="I396">
            <v>865.93</v>
          </cell>
        </row>
        <row r="397">
          <cell r="G397">
            <v>507.1</v>
          </cell>
          <cell r="H397">
            <v>0.26929120315137878</v>
          </cell>
          <cell r="I397">
            <v>643.65</v>
          </cell>
        </row>
        <row r="398">
          <cell r="G398">
            <v>338.76</v>
          </cell>
          <cell r="H398">
            <v>0.26929120315137878</v>
          </cell>
          <cell r="I398">
            <v>429.98</v>
          </cell>
        </row>
        <row r="399">
          <cell r="G399"/>
          <cell r="H399"/>
          <cell r="I399"/>
        </row>
        <row r="400">
          <cell r="G400"/>
          <cell r="H400"/>
          <cell r="I400"/>
        </row>
        <row r="401">
          <cell r="G401"/>
          <cell r="H401"/>
          <cell r="I401"/>
        </row>
        <row r="402">
          <cell r="G402">
            <v>75438.77</v>
          </cell>
          <cell r="H402"/>
          <cell r="I402">
            <v>95753.64</v>
          </cell>
        </row>
        <row r="403">
          <cell r="G403">
            <v>2955.07</v>
          </cell>
          <cell r="H403">
            <v>0.26929120315137878</v>
          </cell>
          <cell r="I403">
            <v>3750.84</v>
          </cell>
        </row>
        <row r="404">
          <cell r="G404">
            <v>122.24</v>
          </cell>
          <cell r="H404">
            <v>0.26929120315137878</v>
          </cell>
          <cell r="I404">
            <v>155.15</v>
          </cell>
        </row>
        <row r="405">
          <cell r="G405">
            <v>3032.23</v>
          </cell>
          <cell r="H405">
            <v>0.26929120315137878</v>
          </cell>
          <cell r="I405">
            <v>3848.78</v>
          </cell>
        </row>
        <row r="406">
          <cell r="G406">
            <v>2382.9499999999998</v>
          </cell>
          <cell r="H406">
            <v>0.26929120315137878</v>
          </cell>
          <cell r="I406">
            <v>3024.65</v>
          </cell>
        </row>
        <row r="407">
          <cell r="G407">
            <v>6112.08</v>
          </cell>
          <cell r="H407">
            <v>0.26929120315137878</v>
          </cell>
          <cell r="I407">
            <v>7758</v>
          </cell>
        </row>
        <row r="408">
          <cell r="G408">
            <v>6434.91</v>
          </cell>
          <cell r="H408">
            <v>0.26929120315137878</v>
          </cell>
          <cell r="I408">
            <v>8167.77</v>
          </cell>
        </row>
        <row r="409">
          <cell r="G409">
            <v>2609.59</v>
          </cell>
          <cell r="H409">
            <v>0.26929120315137878</v>
          </cell>
          <cell r="I409">
            <v>3312.32</v>
          </cell>
        </row>
        <row r="410">
          <cell r="G410">
            <v>2535.23</v>
          </cell>
          <cell r="H410">
            <v>0.26929120315137878</v>
          </cell>
          <cell r="I410">
            <v>3217.94</v>
          </cell>
        </row>
        <row r="411">
          <cell r="G411">
            <v>1959.08</v>
          </cell>
          <cell r="H411">
            <v>0.26929120315137878</v>
          </cell>
          <cell r="I411">
            <v>2486.64</v>
          </cell>
        </row>
        <row r="412">
          <cell r="G412">
            <v>2298.0300000000002</v>
          </cell>
          <cell r="H412">
            <v>0.26929120315137878</v>
          </cell>
          <cell r="I412">
            <v>2916.86</v>
          </cell>
        </row>
        <row r="413">
          <cell r="G413">
            <v>4072.42</v>
          </cell>
          <cell r="H413">
            <v>0.26929120315137878</v>
          </cell>
          <cell r="I413">
            <v>5169.08</v>
          </cell>
        </row>
        <row r="414">
          <cell r="G414">
            <v>4842.79</v>
          </cell>
          <cell r="H414">
            <v>0.26929120315137878</v>
          </cell>
          <cell r="I414">
            <v>6146.91</v>
          </cell>
        </row>
        <row r="415">
          <cell r="G415">
            <v>2809.5</v>
          </cell>
          <cell r="H415">
            <v>0.26929120315137878</v>
          </cell>
          <cell r="I415">
            <v>3566.07</v>
          </cell>
        </row>
        <row r="416">
          <cell r="G416">
            <v>14133.78</v>
          </cell>
          <cell r="H416">
            <v>0.26929120315137878</v>
          </cell>
          <cell r="I416">
            <v>17939.88</v>
          </cell>
        </row>
        <row r="417">
          <cell r="G417">
            <v>3390.17</v>
          </cell>
          <cell r="H417">
            <v>0.26929120315137878</v>
          </cell>
          <cell r="I417">
            <v>4303.1099999999997</v>
          </cell>
        </row>
        <row r="418">
          <cell r="G418">
            <v>2053.81</v>
          </cell>
          <cell r="H418">
            <v>0.26929120315137878</v>
          </cell>
          <cell r="I418">
            <v>2606.88</v>
          </cell>
        </row>
        <row r="419">
          <cell r="G419">
            <v>2955.07</v>
          </cell>
          <cell r="H419">
            <v>0.26929120315137878</v>
          </cell>
          <cell r="I419">
            <v>3750.84</v>
          </cell>
        </row>
        <row r="420">
          <cell r="G420">
            <v>122.24</v>
          </cell>
          <cell r="H420">
            <v>0.26929120315137878</v>
          </cell>
          <cell r="I420">
            <v>155.15</v>
          </cell>
        </row>
        <row r="421">
          <cell r="G421">
            <v>958.84</v>
          </cell>
          <cell r="H421">
            <v>0.26929120315137878</v>
          </cell>
          <cell r="I421">
            <v>1217.04</v>
          </cell>
        </row>
        <row r="422">
          <cell r="G422">
            <v>226.5</v>
          </cell>
          <cell r="H422">
            <v>0.26929120315137878</v>
          </cell>
          <cell r="I422">
            <v>287.49</v>
          </cell>
        </row>
        <row r="423">
          <cell r="G423">
            <v>2172.4299999999998</v>
          </cell>
          <cell r="H423">
            <v>0.26929120315137878</v>
          </cell>
          <cell r="I423">
            <v>2757.44</v>
          </cell>
        </row>
        <row r="424">
          <cell r="G424">
            <v>1330.85</v>
          </cell>
          <cell r="H424">
            <v>0.26929120315137878</v>
          </cell>
          <cell r="I424">
            <v>1689.23</v>
          </cell>
        </row>
        <row r="425">
          <cell r="G425">
            <v>5081.16</v>
          </cell>
          <cell r="H425">
            <v>0.26929120315137878</v>
          </cell>
          <cell r="I425">
            <v>6449.47</v>
          </cell>
        </row>
        <row r="426">
          <cell r="G426">
            <v>172.8</v>
          </cell>
          <cell r="H426">
            <v>0.26929120315137878</v>
          </cell>
          <cell r="I426">
            <v>219.33</v>
          </cell>
        </row>
        <row r="427">
          <cell r="G427">
            <v>675</v>
          </cell>
          <cell r="H427">
            <v>0.26929120315137878</v>
          </cell>
          <cell r="I427">
            <v>856.77</v>
          </cell>
        </row>
        <row r="428">
          <cell r="G428"/>
          <cell r="H428"/>
          <cell r="I428"/>
        </row>
        <row r="429">
          <cell r="G429"/>
          <cell r="H429"/>
          <cell r="I429"/>
        </row>
        <row r="430">
          <cell r="G430"/>
          <cell r="H430"/>
          <cell r="I430"/>
        </row>
        <row r="431">
          <cell r="G431">
            <v>23555.84</v>
          </cell>
          <cell r="H431"/>
          <cell r="I431">
            <v>29899.22</v>
          </cell>
        </row>
        <row r="432">
          <cell r="G432">
            <v>23555.84</v>
          </cell>
          <cell r="H432">
            <v>0.26929120315137878</v>
          </cell>
          <cell r="I432">
            <v>29899.22</v>
          </cell>
        </row>
        <row r="433">
          <cell r="G433"/>
          <cell r="H433"/>
          <cell r="I433"/>
        </row>
        <row r="434">
          <cell r="G434"/>
          <cell r="H434"/>
          <cell r="I434"/>
        </row>
        <row r="435">
          <cell r="G435"/>
          <cell r="H435"/>
          <cell r="I435"/>
        </row>
        <row r="436">
          <cell r="G436">
            <v>2587829.9900000002</v>
          </cell>
          <cell r="H436"/>
          <cell r="I436">
            <v>3284708.12</v>
          </cell>
        </row>
        <row r="439">
          <cell r="G439">
            <v>2587829.9900000002</v>
          </cell>
          <cell r="H439"/>
          <cell r="I439"/>
        </row>
        <row r="440">
          <cell r="G440"/>
          <cell r="H440"/>
          <cell r="I440"/>
        </row>
        <row r="441">
          <cell r="G441">
            <v>696878.13000000035</v>
          </cell>
          <cell r="H441"/>
          <cell r="I441"/>
        </row>
        <row r="442">
          <cell r="G442">
            <v>0</v>
          </cell>
          <cell r="H442"/>
          <cell r="I442"/>
        </row>
        <row r="443">
          <cell r="G443"/>
          <cell r="H443"/>
          <cell r="I443"/>
        </row>
        <row r="444">
          <cell r="G444">
            <v>696878.13000000035</v>
          </cell>
          <cell r="H444"/>
          <cell r="I444"/>
        </row>
        <row r="445">
          <cell r="G445"/>
          <cell r="H445"/>
          <cell r="I445"/>
        </row>
        <row r="446">
          <cell r="G446">
            <v>3284708.1200000006</v>
          </cell>
          <cell r="H446"/>
          <cell r="I446"/>
        </row>
        <row r="447">
          <cell r="G447"/>
          <cell r="H447"/>
          <cell r="I447"/>
        </row>
        <row r="448">
          <cell r="G448">
            <v>6863.49</v>
          </cell>
          <cell r="H448"/>
          <cell r="I448"/>
        </row>
        <row r="449">
          <cell r="G449"/>
          <cell r="H449"/>
          <cell r="I449"/>
        </row>
        <row r="450">
          <cell r="G450">
            <v>478.57695137604929</v>
          </cell>
          <cell r="H450"/>
          <cell r="I450"/>
        </row>
        <row r="451">
          <cell r="G451"/>
          <cell r="H451"/>
          <cell r="I451"/>
        </row>
        <row r="452">
          <cell r="G452" t="str">
            <v>meses</v>
          </cell>
          <cell r="H452"/>
          <cell r="I452"/>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1">
    <pageSetUpPr fitToPage="1"/>
  </sheetPr>
  <dimension ref="A1:V187"/>
  <sheetViews>
    <sheetView tabSelected="1" topLeftCell="A112" zoomScaleNormal="100" workbookViewId="0">
      <selection activeCell="H29" sqref="H29"/>
    </sheetView>
  </sheetViews>
  <sheetFormatPr defaultColWidth="9.140625" defaultRowHeight="11.25"/>
  <cols>
    <col min="1" max="1" width="6.5703125" style="4" customWidth="1"/>
    <col min="2" max="2" width="13.5703125" style="4" customWidth="1"/>
    <col min="3" max="3" width="12.140625" style="5" customWidth="1"/>
    <col min="4" max="4" width="91.42578125" style="6" customWidth="1"/>
    <col min="5" max="5" width="6.140625" style="1" customWidth="1"/>
    <col min="6" max="6" width="8.140625" style="7" customWidth="1"/>
    <col min="7" max="7" width="14.5703125" style="7" customWidth="1"/>
    <col min="8" max="8" width="11.42578125" style="7" customWidth="1"/>
    <col min="9" max="9" width="15.42578125" style="7" customWidth="1"/>
    <col min="10" max="10" width="16.42578125" style="8" customWidth="1"/>
    <col min="11" max="11" width="12.7109375" style="3" customWidth="1"/>
    <col min="12" max="12" width="16.85546875" style="3" customWidth="1"/>
    <col min="13" max="13" width="11.140625" style="3" customWidth="1"/>
    <col min="14" max="16" width="9.140625" style="3"/>
    <col min="17" max="17" width="8.28515625" style="3" customWidth="1"/>
    <col min="18" max="16384" width="9.140625" style="3"/>
  </cols>
  <sheetData>
    <row r="1" spans="1:22" ht="6.75" customHeight="1">
      <c r="A1" s="169"/>
      <c r="B1" s="170"/>
      <c r="C1" s="170"/>
      <c r="D1" s="170"/>
      <c r="E1" s="170"/>
      <c r="F1" s="170"/>
      <c r="G1" s="170"/>
      <c r="H1" s="170"/>
      <c r="I1" s="170"/>
      <c r="J1" s="171"/>
    </row>
    <row r="2" spans="1:22" ht="13.5" customHeight="1">
      <c r="A2" s="172"/>
      <c r="B2" s="173"/>
      <c r="C2" s="173"/>
      <c r="D2" s="173"/>
      <c r="E2" s="173"/>
      <c r="F2" s="173"/>
      <c r="G2" s="173"/>
      <c r="H2" s="173"/>
      <c r="I2" s="173"/>
      <c r="J2" s="174"/>
    </row>
    <row r="3" spans="1:22" ht="13.5" customHeight="1">
      <c r="A3" s="175"/>
      <c r="B3" s="176"/>
      <c r="C3" s="176"/>
      <c r="D3" s="176"/>
      <c r="E3" s="176"/>
      <c r="F3" s="176"/>
      <c r="G3" s="176"/>
      <c r="H3" s="176"/>
      <c r="I3" s="176"/>
      <c r="J3" s="177"/>
    </row>
    <row r="4" spans="1:22" ht="13.5" customHeight="1">
      <c r="A4" s="178"/>
      <c r="B4" s="179"/>
      <c r="C4" s="179"/>
      <c r="D4" s="179"/>
      <c r="E4" s="179"/>
      <c r="F4" s="179"/>
      <c r="G4" s="179"/>
      <c r="H4" s="179"/>
      <c r="I4" s="179"/>
      <c r="J4" s="180"/>
    </row>
    <row r="5" spans="1:22" ht="13.5" customHeight="1">
      <c r="A5" s="172"/>
      <c r="B5" s="173"/>
      <c r="C5" s="173"/>
      <c r="D5" s="173"/>
      <c r="E5" s="173"/>
      <c r="F5" s="173"/>
      <c r="G5" s="173"/>
      <c r="H5" s="173"/>
      <c r="I5" s="173"/>
      <c r="J5" s="174"/>
    </row>
    <row r="6" spans="1:22" ht="6.75" customHeight="1" thickBot="1">
      <c r="A6" s="181"/>
      <c r="B6" s="182"/>
      <c r="C6" s="182"/>
      <c r="D6" s="182"/>
      <c r="E6" s="182"/>
      <c r="F6" s="182"/>
      <c r="G6" s="182"/>
      <c r="H6" s="182"/>
      <c r="I6" s="182"/>
      <c r="J6" s="183"/>
    </row>
    <row r="7" spans="1:22" ht="3.95" customHeight="1" thickBot="1">
      <c r="A7" s="123"/>
      <c r="B7" s="123"/>
      <c r="C7" s="123"/>
      <c r="D7" s="123"/>
      <c r="E7" s="123"/>
      <c r="F7" s="123"/>
      <c r="G7" s="123"/>
      <c r="H7" s="123"/>
      <c r="I7" s="123"/>
      <c r="J7" s="123"/>
    </row>
    <row r="8" spans="1:22" ht="18" customHeight="1">
      <c r="A8" s="108" t="s">
        <v>498</v>
      </c>
      <c r="B8" s="109"/>
      <c r="C8" s="109"/>
      <c r="D8" s="109"/>
      <c r="E8" s="109"/>
      <c r="F8" s="109"/>
      <c r="G8" s="9"/>
      <c r="H8" s="9"/>
      <c r="I8" s="184"/>
      <c r="J8" s="185"/>
      <c r="K8" s="17"/>
      <c r="L8" s="17"/>
      <c r="M8" s="17"/>
      <c r="N8" s="17"/>
      <c r="O8" s="17"/>
      <c r="P8" s="17"/>
      <c r="Q8" s="17"/>
      <c r="R8" s="17"/>
      <c r="S8" s="17"/>
      <c r="T8" s="17"/>
      <c r="U8" s="17"/>
      <c r="V8" s="17"/>
    </row>
    <row r="9" spans="1:22" ht="18" customHeight="1" thickBot="1">
      <c r="A9" s="110" t="s">
        <v>499</v>
      </c>
      <c r="B9" s="111"/>
      <c r="C9" s="111"/>
      <c r="D9" s="111"/>
      <c r="E9" s="111"/>
      <c r="F9" s="111"/>
      <c r="G9" s="10"/>
      <c r="H9" s="10"/>
      <c r="I9" s="186"/>
      <c r="J9" s="187"/>
      <c r="K9" s="17"/>
      <c r="L9" s="17"/>
      <c r="M9" s="17"/>
      <c r="N9" s="17"/>
      <c r="O9" s="17"/>
    </row>
    <row r="10" spans="1:22" ht="3.95" customHeight="1" thickBot="1">
      <c r="A10" s="124"/>
      <c r="B10" s="124"/>
      <c r="C10" s="125"/>
      <c r="D10" s="125"/>
      <c r="E10" s="125"/>
      <c r="F10" s="125"/>
      <c r="G10" s="125"/>
      <c r="H10" s="125"/>
      <c r="I10" s="125"/>
      <c r="J10" s="125"/>
    </row>
    <row r="11" spans="1:22" ht="9" customHeight="1">
      <c r="A11" s="24" t="s">
        <v>0</v>
      </c>
      <c r="B11" s="25"/>
      <c r="C11" s="26"/>
      <c r="D11" s="26"/>
      <c r="E11" s="26"/>
      <c r="F11" s="26"/>
      <c r="G11" s="26"/>
      <c r="H11" s="26"/>
      <c r="I11" s="40"/>
      <c r="J11" s="41" t="s">
        <v>485</v>
      </c>
    </row>
    <row r="12" spans="1:22" ht="9" customHeight="1">
      <c r="A12" s="27" t="s">
        <v>1</v>
      </c>
      <c r="B12" s="28"/>
      <c r="C12" s="19"/>
      <c r="D12" s="19"/>
      <c r="E12" s="19"/>
      <c r="F12" s="19"/>
      <c r="G12" s="19"/>
      <c r="H12" s="19"/>
      <c r="I12" s="4"/>
      <c r="J12" s="41" t="s">
        <v>2</v>
      </c>
    </row>
    <row r="13" spans="1:22" ht="9" customHeight="1" thickBot="1">
      <c r="A13" s="27" t="s">
        <v>484</v>
      </c>
      <c r="B13" s="28"/>
      <c r="C13" s="19"/>
      <c r="D13" s="19"/>
      <c r="E13" s="19"/>
      <c r="F13" s="19"/>
      <c r="G13" s="19"/>
      <c r="H13" s="19"/>
      <c r="I13" s="4"/>
      <c r="J13" s="41" t="s">
        <v>483</v>
      </c>
    </row>
    <row r="14" spans="1:22" ht="3.95" customHeight="1" thickBot="1">
      <c r="A14" s="126"/>
      <c r="B14" s="126"/>
      <c r="C14" s="126"/>
      <c r="D14" s="126"/>
      <c r="E14" s="126"/>
      <c r="F14" s="126"/>
      <c r="G14" s="126"/>
      <c r="H14" s="126"/>
      <c r="I14" s="126"/>
      <c r="J14" s="126"/>
    </row>
    <row r="15" spans="1:22" ht="19.5" thickBot="1">
      <c r="A15" s="127" t="s">
        <v>3</v>
      </c>
      <c r="B15" s="128"/>
      <c r="C15" s="129"/>
      <c r="D15" s="129"/>
      <c r="E15" s="129"/>
      <c r="F15" s="129"/>
      <c r="G15" s="129"/>
      <c r="H15" s="129"/>
      <c r="I15" s="129"/>
      <c r="J15" s="130"/>
    </row>
    <row r="16" spans="1:22" ht="3.95" customHeight="1" thickBot="1">
      <c r="A16" s="131"/>
      <c r="B16" s="131"/>
      <c r="C16" s="132"/>
      <c r="D16" s="132"/>
      <c r="E16" s="132"/>
      <c r="F16" s="132"/>
      <c r="G16" s="132"/>
      <c r="H16" s="132"/>
      <c r="I16" s="132"/>
      <c r="J16" s="132"/>
      <c r="L16" s="133"/>
      <c r="M16" s="133"/>
      <c r="N16" s="133"/>
      <c r="O16" s="133"/>
      <c r="P16" s="133"/>
      <c r="Q16" s="133"/>
    </row>
    <row r="17" spans="1:13" s="23" customFormat="1">
      <c r="A17" s="141" t="s">
        <v>4</v>
      </c>
      <c r="B17" s="143" t="s">
        <v>5</v>
      </c>
      <c r="C17" s="143" t="s">
        <v>6</v>
      </c>
      <c r="D17" s="145" t="s">
        <v>7</v>
      </c>
      <c r="E17" s="147" t="s">
        <v>8</v>
      </c>
      <c r="F17" s="147" t="s">
        <v>9</v>
      </c>
      <c r="G17" s="149" t="s">
        <v>10</v>
      </c>
      <c r="H17" s="149" t="s">
        <v>11</v>
      </c>
      <c r="I17" s="137" t="s">
        <v>12</v>
      </c>
      <c r="J17" s="139" t="s">
        <v>13</v>
      </c>
    </row>
    <row r="18" spans="1:13" s="23" customFormat="1" ht="12" thickBot="1">
      <c r="A18" s="142"/>
      <c r="B18" s="144"/>
      <c r="C18" s="144"/>
      <c r="D18" s="146"/>
      <c r="E18" s="148"/>
      <c r="F18" s="148"/>
      <c r="G18" s="150"/>
      <c r="H18" s="150"/>
      <c r="I18" s="138"/>
      <c r="J18" s="140"/>
    </row>
    <row r="19" spans="1:13" ht="3.95" customHeight="1" thickBot="1">
      <c r="A19" s="131"/>
      <c r="B19" s="131"/>
      <c r="C19" s="132"/>
      <c r="D19" s="132"/>
      <c r="E19" s="132"/>
      <c r="F19" s="132"/>
      <c r="G19" s="132"/>
      <c r="H19" s="132"/>
      <c r="I19" s="132"/>
      <c r="J19" s="132"/>
    </row>
    <row r="20" spans="1:13" ht="13.5" thickBot="1">
      <c r="A20" s="67" t="s">
        <v>99</v>
      </c>
      <c r="B20" s="79"/>
      <c r="C20" s="79"/>
      <c r="D20" s="79"/>
      <c r="E20" s="80"/>
      <c r="F20" s="134" t="s">
        <v>14</v>
      </c>
      <c r="G20" s="135"/>
      <c r="H20" s="135"/>
      <c r="I20" s="88">
        <f>+I21</f>
        <v>34325.410000000003</v>
      </c>
      <c r="J20" s="87">
        <f>+J21</f>
        <v>39215.410000000003</v>
      </c>
    </row>
    <row r="21" spans="1:13" ht="12" thickBot="1">
      <c r="A21" s="29" t="s">
        <v>15</v>
      </c>
      <c r="B21" s="30" t="s">
        <v>140</v>
      </c>
      <c r="C21" s="31" t="s">
        <v>100</v>
      </c>
      <c r="D21" s="22" t="s">
        <v>141</v>
      </c>
      <c r="E21" s="32" t="s">
        <v>8</v>
      </c>
      <c r="F21" s="33">
        <v>1</v>
      </c>
      <c r="G21" s="21">
        <v>34325.418000000005</v>
      </c>
      <c r="H21" s="188">
        <v>39215.417999999998</v>
      </c>
      <c r="I21" s="42">
        <f>TRUNC(F21*G21,2)</f>
        <v>34325.410000000003</v>
      </c>
      <c r="J21" s="43">
        <f>TRUNC(F21*H21,2)</f>
        <v>39215.410000000003</v>
      </c>
    </row>
    <row r="22" spans="1:13" ht="3.95" customHeight="1" thickBot="1">
      <c r="A22" s="136"/>
      <c r="B22" s="136"/>
      <c r="C22" s="136"/>
      <c r="D22" s="136"/>
      <c r="E22" s="136"/>
      <c r="F22" s="136"/>
      <c r="G22" s="136"/>
      <c r="H22" s="136"/>
      <c r="I22" s="136"/>
      <c r="J22" s="136"/>
    </row>
    <row r="23" spans="1:13" ht="13.5" thickBot="1">
      <c r="A23" s="67" t="s">
        <v>101</v>
      </c>
      <c r="B23" s="79"/>
      <c r="C23" s="79"/>
      <c r="D23" s="79"/>
      <c r="E23" s="80"/>
      <c r="F23" s="134" t="s">
        <v>14</v>
      </c>
      <c r="G23" s="135"/>
      <c r="H23" s="135"/>
      <c r="I23" s="88">
        <f>+I24</f>
        <v>59536.800000000003</v>
      </c>
      <c r="J23" s="87">
        <f>+J24</f>
        <v>52094.7</v>
      </c>
    </row>
    <row r="24" spans="1:13" ht="12" thickBot="1">
      <c r="A24" s="29" t="s">
        <v>16</v>
      </c>
      <c r="B24" s="30" t="s">
        <v>142</v>
      </c>
      <c r="C24" s="31" t="s">
        <v>102</v>
      </c>
      <c r="D24" s="22" t="s">
        <v>143</v>
      </c>
      <c r="E24" s="32" t="s">
        <v>8</v>
      </c>
      <c r="F24" s="33">
        <v>1</v>
      </c>
      <c r="G24" s="21">
        <v>59536.800000000003</v>
      </c>
      <c r="H24" s="189">
        <v>52094.7</v>
      </c>
      <c r="I24" s="42">
        <f>TRUNC(F24*G24,2)</f>
        <v>59536.800000000003</v>
      </c>
      <c r="J24" s="43">
        <f>TRUNC(F24*H24,2)</f>
        <v>52094.7</v>
      </c>
    </row>
    <row r="25" spans="1:13" ht="3.95" customHeight="1" thickBot="1">
      <c r="A25" s="151"/>
      <c r="B25" s="151"/>
      <c r="C25" s="152"/>
      <c r="D25" s="152"/>
      <c r="E25" s="152"/>
      <c r="F25" s="152"/>
      <c r="G25" s="152"/>
      <c r="H25" s="152"/>
      <c r="I25" s="153"/>
      <c r="J25" s="153"/>
      <c r="M25" s="44"/>
    </row>
    <row r="26" spans="1:13" ht="13.5" thickBot="1">
      <c r="A26" s="68" t="s">
        <v>103</v>
      </c>
      <c r="B26" s="78"/>
      <c r="C26" s="78"/>
      <c r="D26" s="78"/>
      <c r="E26" s="34"/>
      <c r="F26" s="121" t="s">
        <v>14</v>
      </c>
      <c r="G26" s="121"/>
      <c r="H26" s="121"/>
      <c r="I26" s="88">
        <f>SUM(I27:I31)</f>
        <v>2991.76</v>
      </c>
      <c r="J26" s="87">
        <f>SUM(J27:J31)</f>
        <v>3318.89</v>
      </c>
    </row>
    <row r="27" spans="1:13">
      <c r="A27" s="35" t="s">
        <v>17</v>
      </c>
      <c r="B27" s="36" t="s">
        <v>197</v>
      </c>
      <c r="C27" s="11" t="s">
        <v>104</v>
      </c>
      <c r="D27" s="37" t="s">
        <v>196</v>
      </c>
      <c r="E27" s="11" t="s">
        <v>139</v>
      </c>
      <c r="F27" s="38">
        <v>2.88</v>
      </c>
      <c r="G27" s="20">
        <v>515.15</v>
      </c>
      <c r="H27" s="190">
        <v>548.01</v>
      </c>
      <c r="I27" s="45">
        <f t="shared" ref="I27:I31" si="0">TRUNC(F27*G27,2)</f>
        <v>1483.63</v>
      </c>
      <c r="J27" s="46">
        <f t="shared" ref="J27:J31" si="1">TRUNC(F27*H27,2)</f>
        <v>1578.26</v>
      </c>
    </row>
    <row r="28" spans="1:13" ht="22.5">
      <c r="A28" s="39" t="s">
        <v>18</v>
      </c>
      <c r="B28" s="12" t="s">
        <v>195</v>
      </c>
      <c r="C28" s="13" t="s">
        <v>193</v>
      </c>
      <c r="D28" s="14" t="s">
        <v>194</v>
      </c>
      <c r="E28" s="13" t="s">
        <v>139</v>
      </c>
      <c r="F28" s="15">
        <v>6.7</v>
      </c>
      <c r="G28" s="16">
        <v>38.96</v>
      </c>
      <c r="H28" s="191">
        <v>44.97</v>
      </c>
      <c r="I28" s="18">
        <f t="shared" si="0"/>
        <v>261.02999999999997</v>
      </c>
      <c r="J28" s="47">
        <f t="shared" si="1"/>
        <v>301.29000000000002</v>
      </c>
    </row>
    <row r="29" spans="1:13" ht="22.5">
      <c r="A29" s="39" t="s">
        <v>19</v>
      </c>
      <c r="B29" s="12" t="s">
        <v>192</v>
      </c>
      <c r="C29" s="13" t="s">
        <v>105</v>
      </c>
      <c r="D29" s="14" t="s">
        <v>191</v>
      </c>
      <c r="E29" s="13" t="s">
        <v>139</v>
      </c>
      <c r="F29" s="15">
        <v>70.22</v>
      </c>
      <c r="G29" s="16">
        <v>8.4600000000000009</v>
      </c>
      <c r="H29" s="191">
        <v>9.76</v>
      </c>
      <c r="I29" s="18">
        <f t="shared" si="0"/>
        <v>594.05999999999995</v>
      </c>
      <c r="J29" s="47">
        <f t="shared" si="1"/>
        <v>685.34</v>
      </c>
    </row>
    <row r="30" spans="1:13" ht="22.5">
      <c r="A30" s="39" t="s">
        <v>20</v>
      </c>
      <c r="B30" s="12" t="s">
        <v>190</v>
      </c>
      <c r="C30" s="13" t="s">
        <v>106</v>
      </c>
      <c r="D30" s="14" t="s">
        <v>189</v>
      </c>
      <c r="E30" s="13" t="s">
        <v>139</v>
      </c>
      <c r="F30" s="15">
        <v>57.69</v>
      </c>
      <c r="G30" s="16">
        <v>7.09</v>
      </c>
      <c r="H30" s="191">
        <v>8.19</v>
      </c>
      <c r="I30" s="18">
        <f t="shared" si="0"/>
        <v>409.02</v>
      </c>
      <c r="J30" s="47">
        <f t="shared" si="1"/>
        <v>472.48</v>
      </c>
    </row>
    <row r="31" spans="1:13" ht="23.25" customHeight="1" thickBot="1">
      <c r="A31" s="39" t="s">
        <v>21</v>
      </c>
      <c r="B31" s="12" t="s">
        <v>188</v>
      </c>
      <c r="C31" s="13" t="s">
        <v>107</v>
      </c>
      <c r="D31" s="14" t="s">
        <v>187</v>
      </c>
      <c r="E31" s="13" t="s">
        <v>139</v>
      </c>
      <c r="F31" s="15">
        <v>57.69</v>
      </c>
      <c r="G31" s="16">
        <v>4.2300000000000004</v>
      </c>
      <c r="H31" s="191">
        <v>4.88</v>
      </c>
      <c r="I31" s="18">
        <f t="shared" si="0"/>
        <v>244.02</v>
      </c>
      <c r="J31" s="47">
        <f t="shared" si="1"/>
        <v>281.52</v>
      </c>
    </row>
    <row r="32" spans="1:13" ht="3.95" customHeight="1" thickBot="1">
      <c r="A32" s="112"/>
      <c r="B32" s="113"/>
      <c r="C32" s="114"/>
      <c r="D32" s="114"/>
      <c r="E32" s="114"/>
      <c r="F32" s="114"/>
      <c r="G32" s="114"/>
      <c r="H32" s="114"/>
      <c r="I32" s="114"/>
      <c r="J32" s="115"/>
    </row>
    <row r="33" spans="1:10" ht="13.5" thickBot="1">
      <c r="A33" s="94" t="s">
        <v>108</v>
      </c>
      <c r="B33" s="95"/>
      <c r="C33" s="95"/>
      <c r="D33" s="95"/>
      <c r="E33" s="95"/>
      <c r="F33" s="120" t="s">
        <v>14</v>
      </c>
      <c r="G33" s="120"/>
      <c r="H33" s="120"/>
      <c r="I33" s="96">
        <f>SUM(I34:I50)</f>
        <v>22325.439999999999</v>
      </c>
      <c r="J33" s="97">
        <f>SUM(J34:J50)</f>
        <v>25516.98</v>
      </c>
    </row>
    <row r="34" spans="1:10">
      <c r="A34" s="58" t="s">
        <v>22</v>
      </c>
      <c r="B34" s="59" t="s">
        <v>223</v>
      </c>
      <c r="C34" s="60" t="s">
        <v>221</v>
      </c>
      <c r="D34" s="61" t="s">
        <v>222</v>
      </c>
      <c r="E34" s="60" t="s">
        <v>113</v>
      </c>
      <c r="F34" s="62">
        <v>8.3000000000000007</v>
      </c>
      <c r="G34" s="93">
        <v>92.32</v>
      </c>
      <c r="H34" s="192">
        <v>106.52</v>
      </c>
      <c r="I34" s="63">
        <f t="shared" ref="I34" si="2">TRUNC(F34*G34,2)</f>
        <v>766.25</v>
      </c>
      <c r="J34" s="64">
        <f t="shared" ref="J34" si="3">TRUNC(F34*H34,2)</f>
        <v>884.11</v>
      </c>
    </row>
    <row r="35" spans="1:10" ht="22.5">
      <c r="A35" s="39" t="s">
        <v>23</v>
      </c>
      <c r="B35" s="12" t="s">
        <v>214</v>
      </c>
      <c r="C35" s="13" t="s">
        <v>110</v>
      </c>
      <c r="D35" s="14" t="s">
        <v>213</v>
      </c>
      <c r="E35" s="13" t="s">
        <v>139</v>
      </c>
      <c r="F35" s="15">
        <v>128.65</v>
      </c>
      <c r="G35" s="16">
        <v>17.600000000000001</v>
      </c>
      <c r="H35" s="191">
        <v>20.3</v>
      </c>
      <c r="I35" s="18">
        <f t="shared" ref="I35:I45" si="4">TRUNC(F35*G35,2)</f>
        <v>2264.2399999999998</v>
      </c>
      <c r="J35" s="47">
        <f t="shared" ref="J35:J45" si="5">TRUNC(F35*H35,2)</f>
        <v>2611.59</v>
      </c>
    </row>
    <row r="36" spans="1:10">
      <c r="A36" s="39" t="s">
        <v>24</v>
      </c>
      <c r="B36" s="12" t="s">
        <v>231</v>
      </c>
      <c r="C36" s="13" t="s">
        <v>229</v>
      </c>
      <c r="D36" s="14" t="s">
        <v>230</v>
      </c>
      <c r="E36" s="13" t="s">
        <v>139</v>
      </c>
      <c r="F36" s="15">
        <v>93.61</v>
      </c>
      <c r="G36" s="16">
        <v>36.58</v>
      </c>
      <c r="H36" s="191">
        <v>42.2</v>
      </c>
      <c r="I36" s="18">
        <f t="shared" si="4"/>
        <v>3424.25</v>
      </c>
      <c r="J36" s="47">
        <f t="shared" si="5"/>
        <v>3950.34</v>
      </c>
    </row>
    <row r="37" spans="1:10" ht="22.5">
      <c r="A37" s="39" t="s">
        <v>25</v>
      </c>
      <c r="B37" s="12" t="s">
        <v>228</v>
      </c>
      <c r="C37" s="13" t="s">
        <v>227</v>
      </c>
      <c r="D37" s="14" t="s">
        <v>497</v>
      </c>
      <c r="E37" s="13" t="s">
        <v>139</v>
      </c>
      <c r="F37" s="15">
        <v>101.27</v>
      </c>
      <c r="G37" s="16">
        <v>15.67</v>
      </c>
      <c r="H37" s="191">
        <v>18.079999999999998</v>
      </c>
      <c r="I37" s="18">
        <f t="shared" si="4"/>
        <v>1586.9</v>
      </c>
      <c r="J37" s="47">
        <f t="shared" si="5"/>
        <v>1830.96</v>
      </c>
    </row>
    <row r="38" spans="1:10" ht="22.5">
      <c r="A38" s="39" t="s">
        <v>26</v>
      </c>
      <c r="B38" s="12" t="s">
        <v>226</v>
      </c>
      <c r="C38" s="13" t="s">
        <v>224</v>
      </c>
      <c r="D38" s="14" t="s">
        <v>225</v>
      </c>
      <c r="E38" s="13" t="s">
        <v>139</v>
      </c>
      <c r="F38" s="15">
        <v>61.17</v>
      </c>
      <c r="G38" s="16">
        <v>8.59</v>
      </c>
      <c r="H38" s="191">
        <v>9.91</v>
      </c>
      <c r="I38" s="18">
        <f t="shared" si="4"/>
        <v>525.45000000000005</v>
      </c>
      <c r="J38" s="47">
        <f t="shared" si="5"/>
        <v>606.19000000000005</v>
      </c>
    </row>
    <row r="39" spans="1:10" ht="22.5">
      <c r="A39" s="39" t="s">
        <v>27</v>
      </c>
      <c r="B39" s="12" t="s">
        <v>248</v>
      </c>
      <c r="C39" s="13" t="s">
        <v>246</v>
      </c>
      <c r="D39" s="14" t="s">
        <v>247</v>
      </c>
      <c r="E39" s="13" t="s">
        <v>139</v>
      </c>
      <c r="F39" s="15">
        <v>67.540000000000006</v>
      </c>
      <c r="G39" s="16">
        <v>67.28</v>
      </c>
      <c r="H39" s="191">
        <v>77.650000000000006</v>
      </c>
      <c r="I39" s="18">
        <f t="shared" si="4"/>
        <v>4544.09</v>
      </c>
      <c r="J39" s="47">
        <f t="shared" si="5"/>
        <v>5244.48</v>
      </c>
    </row>
    <row r="40" spans="1:10">
      <c r="A40" s="39" t="s">
        <v>28</v>
      </c>
      <c r="B40" s="12" t="s">
        <v>240</v>
      </c>
      <c r="C40" s="13" t="s">
        <v>238</v>
      </c>
      <c r="D40" s="14" t="s">
        <v>239</v>
      </c>
      <c r="E40" s="13" t="s">
        <v>8</v>
      </c>
      <c r="F40" s="15">
        <v>9</v>
      </c>
      <c r="G40" s="16">
        <v>21.47</v>
      </c>
      <c r="H40" s="191">
        <v>24.77</v>
      </c>
      <c r="I40" s="18">
        <f t="shared" si="4"/>
        <v>193.23</v>
      </c>
      <c r="J40" s="47">
        <f t="shared" si="5"/>
        <v>222.93</v>
      </c>
    </row>
    <row r="41" spans="1:10">
      <c r="A41" s="39" t="s">
        <v>145</v>
      </c>
      <c r="B41" s="12" t="s">
        <v>234</v>
      </c>
      <c r="C41" s="13" t="s">
        <v>232</v>
      </c>
      <c r="D41" s="14" t="s">
        <v>233</v>
      </c>
      <c r="E41" s="13" t="s">
        <v>139</v>
      </c>
      <c r="F41" s="15">
        <v>30.72</v>
      </c>
      <c r="G41" s="16">
        <v>12.61</v>
      </c>
      <c r="H41" s="191">
        <v>14.55</v>
      </c>
      <c r="I41" s="18">
        <f t="shared" si="4"/>
        <v>387.37</v>
      </c>
      <c r="J41" s="47">
        <f t="shared" si="5"/>
        <v>446.97</v>
      </c>
    </row>
    <row r="42" spans="1:10">
      <c r="A42" s="39" t="s">
        <v>146</v>
      </c>
      <c r="B42" s="12" t="s">
        <v>237</v>
      </c>
      <c r="C42" s="13" t="s">
        <v>235</v>
      </c>
      <c r="D42" s="14" t="s">
        <v>236</v>
      </c>
      <c r="E42" s="13" t="s">
        <v>8</v>
      </c>
      <c r="F42" s="15">
        <v>14</v>
      </c>
      <c r="G42" s="16">
        <v>25.5</v>
      </c>
      <c r="H42" s="191">
        <v>29.42</v>
      </c>
      <c r="I42" s="18">
        <f t="shared" si="4"/>
        <v>357</v>
      </c>
      <c r="J42" s="47">
        <f t="shared" si="5"/>
        <v>411.88</v>
      </c>
    </row>
    <row r="43" spans="1:10">
      <c r="A43" s="39" t="s">
        <v>147</v>
      </c>
      <c r="B43" s="12" t="s">
        <v>245</v>
      </c>
      <c r="C43" s="13" t="s">
        <v>109</v>
      </c>
      <c r="D43" s="14" t="s">
        <v>244</v>
      </c>
      <c r="E43" s="13" t="s">
        <v>139</v>
      </c>
      <c r="F43" s="15">
        <v>10.34</v>
      </c>
      <c r="G43" s="16">
        <v>18.02</v>
      </c>
      <c r="H43" s="191">
        <v>20.79</v>
      </c>
      <c r="I43" s="18">
        <f t="shared" si="4"/>
        <v>186.32</v>
      </c>
      <c r="J43" s="47">
        <f t="shared" si="5"/>
        <v>214.96</v>
      </c>
    </row>
    <row r="44" spans="1:10">
      <c r="A44" s="39" t="s">
        <v>148</v>
      </c>
      <c r="B44" s="12" t="s">
        <v>365</v>
      </c>
      <c r="C44" s="13" t="s">
        <v>363</v>
      </c>
      <c r="D44" s="14" t="s">
        <v>364</v>
      </c>
      <c r="E44" s="13" t="s">
        <v>8</v>
      </c>
      <c r="F44" s="15">
        <v>4</v>
      </c>
      <c r="G44" s="16">
        <v>122.81</v>
      </c>
      <c r="H44" s="191">
        <v>140.06</v>
      </c>
      <c r="I44" s="18">
        <f t="shared" si="4"/>
        <v>491.24</v>
      </c>
      <c r="J44" s="47">
        <f t="shared" si="5"/>
        <v>560.24</v>
      </c>
    </row>
    <row r="45" spans="1:10">
      <c r="A45" s="39" t="s">
        <v>149</v>
      </c>
      <c r="B45" s="12" t="s">
        <v>243</v>
      </c>
      <c r="C45" s="13" t="s">
        <v>241</v>
      </c>
      <c r="D45" s="14" t="s">
        <v>242</v>
      </c>
      <c r="E45" s="13" t="s">
        <v>144</v>
      </c>
      <c r="F45" s="15">
        <v>5.2</v>
      </c>
      <c r="G45" s="16">
        <v>42.95</v>
      </c>
      <c r="H45" s="191">
        <v>49.55</v>
      </c>
      <c r="I45" s="18">
        <f t="shared" si="4"/>
        <v>223.34</v>
      </c>
      <c r="J45" s="47">
        <f t="shared" si="5"/>
        <v>257.66000000000003</v>
      </c>
    </row>
    <row r="46" spans="1:10" ht="22.5">
      <c r="A46" s="39" t="s">
        <v>150</v>
      </c>
      <c r="B46" s="12" t="s">
        <v>217</v>
      </c>
      <c r="C46" s="13" t="s">
        <v>215</v>
      </c>
      <c r="D46" s="14" t="s">
        <v>216</v>
      </c>
      <c r="E46" s="13" t="s">
        <v>139</v>
      </c>
      <c r="F46" s="15">
        <v>57.5</v>
      </c>
      <c r="G46" s="16">
        <v>12.61</v>
      </c>
      <c r="H46" s="191">
        <v>14.55</v>
      </c>
      <c r="I46" s="18">
        <f t="shared" ref="I46:I47" si="6">TRUNC(F46*G46,2)</f>
        <v>725.07</v>
      </c>
      <c r="J46" s="47">
        <f t="shared" ref="J46:J47" si="7">TRUNC(F46*H46,2)</f>
        <v>836.62</v>
      </c>
    </row>
    <row r="47" spans="1:10" ht="22.5">
      <c r="A47" s="39" t="s">
        <v>151</v>
      </c>
      <c r="B47" s="12" t="s">
        <v>220</v>
      </c>
      <c r="C47" s="13" t="s">
        <v>218</v>
      </c>
      <c r="D47" s="14" t="s">
        <v>219</v>
      </c>
      <c r="E47" s="13" t="s">
        <v>139</v>
      </c>
      <c r="F47" s="15">
        <v>83.22</v>
      </c>
      <c r="G47" s="16">
        <v>24.51</v>
      </c>
      <c r="H47" s="191">
        <v>28.28</v>
      </c>
      <c r="I47" s="18">
        <f t="shared" si="6"/>
        <v>2039.72</v>
      </c>
      <c r="J47" s="47">
        <f t="shared" si="7"/>
        <v>2353.46</v>
      </c>
    </row>
    <row r="48" spans="1:10">
      <c r="A48" s="39" t="s">
        <v>152</v>
      </c>
      <c r="B48" s="12" t="s">
        <v>251</v>
      </c>
      <c r="C48" s="13" t="s">
        <v>249</v>
      </c>
      <c r="D48" s="14" t="s">
        <v>250</v>
      </c>
      <c r="E48" s="13" t="s">
        <v>139</v>
      </c>
      <c r="F48" s="15">
        <v>21.66</v>
      </c>
      <c r="G48" s="16">
        <v>36.5</v>
      </c>
      <c r="H48" s="191">
        <v>42.12</v>
      </c>
      <c r="I48" s="18">
        <f t="shared" ref="I48" si="8">TRUNC(F48*G48,2)</f>
        <v>790.59</v>
      </c>
      <c r="J48" s="47">
        <f t="shared" ref="J48" si="9">TRUNC(F48*H48,2)</f>
        <v>912.31</v>
      </c>
    </row>
    <row r="49" spans="1:10" ht="22.5">
      <c r="A49" s="39" t="s">
        <v>153</v>
      </c>
      <c r="B49" s="12" t="s">
        <v>206</v>
      </c>
      <c r="C49" s="13" t="s">
        <v>204</v>
      </c>
      <c r="D49" s="14" t="s">
        <v>205</v>
      </c>
      <c r="E49" s="13" t="s">
        <v>98</v>
      </c>
      <c r="F49" s="15">
        <v>54.95</v>
      </c>
      <c r="G49" s="16">
        <v>57.24</v>
      </c>
      <c r="H49" s="191">
        <v>63.41</v>
      </c>
      <c r="I49" s="18">
        <f t="shared" ref="I49:I50" si="10">TRUNC(F49*G49,2)</f>
        <v>3145.33</v>
      </c>
      <c r="J49" s="47">
        <f t="shared" ref="J49:J50" si="11">TRUNC(F49*H49,2)</f>
        <v>3484.37</v>
      </c>
    </row>
    <row r="50" spans="1:10" ht="34.5" thickBot="1">
      <c r="A50" s="91" t="s">
        <v>154</v>
      </c>
      <c r="B50" s="98" t="s">
        <v>203</v>
      </c>
      <c r="C50" s="86" t="s">
        <v>201</v>
      </c>
      <c r="D50" s="82" t="s">
        <v>454</v>
      </c>
      <c r="E50" s="86" t="s">
        <v>202</v>
      </c>
      <c r="F50" s="99">
        <v>642.91</v>
      </c>
      <c r="G50" s="85">
        <v>1.05</v>
      </c>
      <c r="H50" s="193">
        <v>1.07</v>
      </c>
      <c r="I50" s="100">
        <f t="shared" si="10"/>
        <v>675.05</v>
      </c>
      <c r="J50" s="101">
        <f t="shared" si="11"/>
        <v>687.91</v>
      </c>
    </row>
    <row r="51" spans="1:10" ht="3.95" customHeight="1" thickBot="1">
      <c r="A51" s="116"/>
      <c r="B51" s="117"/>
      <c r="C51" s="118"/>
      <c r="D51" s="118"/>
      <c r="E51" s="118"/>
      <c r="F51" s="118"/>
      <c r="G51" s="118"/>
      <c r="H51" s="118"/>
      <c r="I51" s="118"/>
      <c r="J51" s="119"/>
    </row>
    <row r="52" spans="1:10" ht="12.75" customHeight="1" thickBot="1">
      <c r="A52" s="69" t="s">
        <v>111</v>
      </c>
      <c r="B52" s="77"/>
      <c r="C52" s="77"/>
      <c r="D52" s="77"/>
      <c r="E52" s="77"/>
      <c r="F52" s="154" t="s">
        <v>14</v>
      </c>
      <c r="G52" s="154"/>
      <c r="H52" s="154"/>
      <c r="I52" s="88">
        <f>SUM(I53:I53)</f>
        <v>291.69</v>
      </c>
      <c r="J52" s="87">
        <f>SUM(J53:J53)</f>
        <v>336.53</v>
      </c>
    </row>
    <row r="53" spans="1:10" ht="23.25" thickBot="1">
      <c r="A53" s="35" t="s">
        <v>29</v>
      </c>
      <c r="B53" s="36" t="s">
        <v>200</v>
      </c>
      <c r="C53" s="11" t="s">
        <v>112</v>
      </c>
      <c r="D53" s="37" t="s">
        <v>199</v>
      </c>
      <c r="E53" s="11" t="s">
        <v>113</v>
      </c>
      <c r="F53" s="38">
        <v>4.76</v>
      </c>
      <c r="G53" s="20">
        <v>61.28</v>
      </c>
      <c r="H53" s="190">
        <v>70.7</v>
      </c>
      <c r="I53" s="45">
        <f t="shared" ref="I53" si="12">TRUNC(F53*G53,2)</f>
        <v>291.69</v>
      </c>
      <c r="J53" s="46">
        <f t="shared" ref="J53" si="13">TRUNC(F53*H53,2)</f>
        <v>336.53</v>
      </c>
    </row>
    <row r="54" spans="1:10" ht="3.95" customHeight="1" thickBot="1">
      <c r="A54" s="112"/>
      <c r="B54" s="113"/>
      <c r="C54" s="114"/>
      <c r="D54" s="114"/>
      <c r="E54" s="114"/>
      <c r="F54" s="114"/>
      <c r="G54" s="114"/>
      <c r="H54" s="114"/>
      <c r="I54" s="114"/>
      <c r="J54" s="115"/>
    </row>
    <row r="55" spans="1:10" ht="13.5" thickBot="1">
      <c r="A55" s="94" t="s">
        <v>114</v>
      </c>
      <c r="B55" s="95"/>
      <c r="C55" s="95"/>
      <c r="D55" s="95"/>
      <c r="E55" s="95"/>
      <c r="F55" s="120" t="s">
        <v>14</v>
      </c>
      <c r="G55" s="120"/>
      <c r="H55" s="120"/>
      <c r="I55" s="96">
        <f>SUM(I56:I58)</f>
        <v>14989.26</v>
      </c>
      <c r="J55" s="97">
        <f>SUM(J56:J58)</f>
        <v>15864.019999999999</v>
      </c>
    </row>
    <row r="56" spans="1:10" ht="33.75">
      <c r="A56" s="58" t="s">
        <v>155</v>
      </c>
      <c r="B56" s="59" t="s">
        <v>274</v>
      </c>
      <c r="C56" s="60" t="s">
        <v>273</v>
      </c>
      <c r="D56" s="61" t="s">
        <v>488</v>
      </c>
      <c r="E56" s="60" t="s">
        <v>458</v>
      </c>
      <c r="F56" s="62">
        <v>6</v>
      </c>
      <c r="G56" s="93">
        <v>2394.7800000000002</v>
      </c>
      <c r="H56" s="192">
        <v>2535.71</v>
      </c>
      <c r="I56" s="63">
        <f t="shared" ref="I56:I58" si="14">TRUNC(F56*G56,2)</f>
        <v>14368.68</v>
      </c>
      <c r="J56" s="64">
        <f t="shared" ref="J56:J58" si="15">TRUNC(F56*H56,2)</f>
        <v>15214.26</v>
      </c>
    </row>
    <row r="57" spans="1:10" ht="33.75">
      <c r="A57" s="39" t="s">
        <v>156</v>
      </c>
      <c r="B57" s="12" t="s">
        <v>276</v>
      </c>
      <c r="C57" s="13" t="s">
        <v>275</v>
      </c>
      <c r="D57" s="14" t="s">
        <v>489</v>
      </c>
      <c r="E57" s="13" t="s">
        <v>139</v>
      </c>
      <c r="F57" s="15">
        <v>3.03</v>
      </c>
      <c r="G57" s="16">
        <v>159.05000000000001</v>
      </c>
      <c r="H57" s="191">
        <v>164.84</v>
      </c>
      <c r="I57" s="18">
        <f t="shared" si="14"/>
        <v>481.92</v>
      </c>
      <c r="J57" s="47">
        <f t="shared" si="15"/>
        <v>499.46</v>
      </c>
    </row>
    <row r="58" spans="1:10" ht="34.5" thickBot="1">
      <c r="A58" s="91" t="s">
        <v>157</v>
      </c>
      <c r="B58" s="98" t="s">
        <v>186</v>
      </c>
      <c r="C58" s="86" t="s">
        <v>184</v>
      </c>
      <c r="D58" s="82" t="s">
        <v>185</v>
      </c>
      <c r="E58" s="86" t="s">
        <v>113</v>
      </c>
      <c r="F58" s="99">
        <v>6</v>
      </c>
      <c r="G58" s="85">
        <v>23.11</v>
      </c>
      <c r="H58" s="193">
        <v>25.05</v>
      </c>
      <c r="I58" s="100">
        <f t="shared" si="14"/>
        <v>138.66</v>
      </c>
      <c r="J58" s="101">
        <f t="shared" si="15"/>
        <v>150.30000000000001</v>
      </c>
    </row>
    <row r="59" spans="1:10" ht="3.95" customHeight="1" thickBot="1">
      <c r="A59" s="116"/>
      <c r="B59" s="117"/>
      <c r="C59" s="118"/>
      <c r="D59" s="118"/>
      <c r="E59" s="118"/>
      <c r="F59" s="118"/>
      <c r="G59" s="118"/>
      <c r="H59" s="118"/>
      <c r="I59" s="118"/>
      <c r="J59" s="119"/>
    </row>
    <row r="60" spans="1:10" ht="13.5" thickBot="1">
      <c r="A60" s="102" t="s">
        <v>115</v>
      </c>
      <c r="B60" s="103"/>
      <c r="C60" s="103"/>
      <c r="D60" s="103"/>
      <c r="E60" s="104"/>
      <c r="F60" s="120" t="s">
        <v>14</v>
      </c>
      <c r="G60" s="120"/>
      <c r="H60" s="120"/>
      <c r="I60" s="96">
        <f>SUM(I61:I62)</f>
        <v>7365.48</v>
      </c>
      <c r="J60" s="97">
        <f>SUM(J61:J62)</f>
        <v>7935.32</v>
      </c>
    </row>
    <row r="61" spans="1:10" ht="22.5">
      <c r="A61" s="58" t="s">
        <v>30</v>
      </c>
      <c r="B61" s="59" t="s">
        <v>277</v>
      </c>
      <c r="C61" s="60" t="s">
        <v>116</v>
      </c>
      <c r="D61" s="61" t="s">
        <v>459</v>
      </c>
      <c r="E61" s="60" t="s">
        <v>139</v>
      </c>
      <c r="F61" s="62">
        <v>57.29</v>
      </c>
      <c r="G61" s="93">
        <v>64.47</v>
      </c>
      <c r="H61" s="192">
        <v>69.25</v>
      </c>
      <c r="I61" s="63">
        <f t="shared" ref="I61" si="16">TRUNC(F61*G61,2)</f>
        <v>3693.48</v>
      </c>
      <c r="J61" s="64">
        <f t="shared" ref="J61" si="17">TRUNC(F61*H61,2)</f>
        <v>3967.33</v>
      </c>
    </row>
    <row r="62" spans="1:10" ht="23.25" thickBot="1">
      <c r="A62" s="91" t="s">
        <v>31</v>
      </c>
      <c r="B62" s="98" t="s">
        <v>280</v>
      </c>
      <c r="C62" s="86" t="s">
        <v>278</v>
      </c>
      <c r="D62" s="82" t="s">
        <v>279</v>
      </c>
      <c r="E62" s="86" t="s">
        <v>139</v>
      </c>
      <c r="F62" s="99">
        <v>34.06</v>
      </c>
      <c r="G62" s="85">
        <v>107.81</v>
      </c>
      <c r="H62" s="193">
        <v>116.5</v>
      </c>
      <c r="I62" s="100">
        <f t="shared" ref="I62" si="18">TRUNC(F62*G62,2)</f>
        <v>3672</v>
      </c>
      <c r="J62" s="101">
        <f t="shared" ref="J62" si="19">TRUNC(F62*H62,2)</f>
        <v>3967.99</v>
      </c>
    </row>
    <row r="63" spans="1:10" ht="3.95" customHeight="1" thickBot="1">
      <c r="A63" s="116"/>
      <c r="B63" s="117"/>
      <c r="C63" s="118"/>
      <c r="D63" s="118"/>
      <c r="E63" s="118"/>
      <c r="F63" s="118"/>
      <c r="G63" s="118"/>
      <c r="H63" s="118"/>
      <c r="I63" s="118"/>
      <c r="J63" s="119"/>
    </row>
    <row r="64" spans="1:10" s="2" customFormat="1" ht="13.5" thickBot="1">
      <c r="A64" s="94" t="s">
        <v>118</v>
      </c>
      <c r="B64" s="95"/>
      <c r="C64" s="95"/>
      <c r="D64" s="95"/>
      <c r="E64" s="95"/>
      <c r="F64" s="120" t="s">
        <v>14</v>
      </c>
      <c r="G64" s="120"/>
      <c r="H64" s="120"/>
      <c r="I64" s="96">
        <f>SUM(I65:I77)</f>
        <v>88646.090000000026</v>
      </c>
      <c r="J64" s="97">
        <f>SUM(J65:J77)</f>
        <v>93892.560000000012</v>
      </c>
    </row>
    <row r="65" spans="1:10" s="2" customFormat="1" ht="22.5">
      <c r="A65" s="58" t="s">
        <v>32</v>
      </c>
      <c r="B65" s="59" t="s">
        <v>282</v>
      </c>
      <c r="C65" s="60" t="s">
        <v>117</v>
      </c>
      <c r="D65" s="61" t="s">
        <v>281</v>
      </c>
      <c r="E65" s="60" t="s">
        <v>139</v>
      </c>
      <c r="F65" s="62">
        <v>91.82</v>
      </c>
      <c r="G65" s="93">
        <v>31.52</v>
      </c>
      <c r="H65" s="192">
        <v>35.01</v>
      </c>
      <c r="I65" s="63">
        <f t="shared" ref="I65:I67" si="20">TRUNC(F65*G65,2)</f>
        <v>2894.16</v>
      </c>
      <c r="J65" s="64">
        <f t="shared" ref="J65:J67" si="21">TRUNC(F65*H65,2)</f>
        <v>3214.61</v>
      </c>
    </row>
    <row r="66" spans="1:10" s="2" customFormat="1" ht="33.75">
      <c r="A66" s="39" t="s">
        <v>33</v>
      </c>
      <c r="B66" s="12" t="s">
        <v>302</v>
      </c>
      <c r="C66" s="13" t="s">
        <v>119</v>
      </c>
      <c r="D66" s="14" t="s">
        <v>461</v>
      </c>
      <c r="E66" s="13" t="s">
        <v>139</v>
      </c>
      <c r="F66" s="15">
        <v>131.69</v>
      </c>
      <c r="G66" s="16">
        <v>142</v>
      </c>
      <c r="H66" s="191">
        <v>149.6</v>
      </c>
      <c r="I66" s="18">
        <f t="shared" si="20"/>
        <v>18699.98</v>
      </c>
      <c r="J66" s="47">
        <f t="shared" si="21"/>
        <v>19700.82</v>
      </c>
    </row>
    <row r="67" spans="1:10" s="2" customFormat="1">
      <c r="A67" s="39" t="s">
        <v>34</v>
      </c>
      <c r="B67" s="12" t="s">
        <v>286</v>
      </c>
      <c r="C67" s="13" t="s">
        <v>285</v>
      </c>
      <c r="D67" s="14" t="s">
        <v>460</v>
      </c>
      <c r="E67" s="13" t="s">
        <v>139</v>
      </c>
      <c r="F67" s="15">
        <v>192.44</v>
      </c>
      <c r="G67" s="16">
        <v>114.53</v>
      </c>
      <c r="H67" s="191">
        <v>122.15</v>
      </c>
      <c r="I67" s="18">
        <f t="shared" si="20"/>
        <v>22040.15</v>
      </c>
      <c r="J67" s="47">
        <f t="shared" si="21"/>
        <v>23506.54</v>
      </c>
    </row>
    <row r="68" spans="1:10" s="2" customFormat="1" ht="33.75">
      <c r="A68" s="39" t="s">
        <v>35</v>
      </c>
      <c r="B68" s="12" t="s">
        <v>284</v>
      </c>
      <c r="C68" s="13" t="s">
        <v>283</v>
      </c>
      <c r="D68" s="14" t="s">
        <v>490</v>
      </c>
      <c r="E68" s="13" t="s">
        <v>139</v>
      </c>
      <c r="F68" s="15">
        <v>136.88999999999999</v>
      </c>
      <c r="G68" s="16">
        <v>114.21</v>
      </c>
      <c r="H68" s="191">
        <v>120.43</v>
      </c>
      <c r="I68" s="18">
        <f t="shared" ref="I68:I74" si="22">TRUNC(F68*G68,2)</f>
        <v>15634.2</v>
      </c>
      <c r="J68" s="47">
        <f t="shared" ref="J68:J74" si="23">TRUNC(F68*H68,2)</f>
        <v>16485.66</v>
      </c>
    </row>
    <row r="69" spans="1:10" s="2" customFormat="1">
      <c r="A69" s="39" t="s">
        <v>36</v>
      </c>
      <c r="B69" s="12" t="s">
        <v>301</v>
      </c>
      <c r="C69" s="13" t="s">
        <v>299</v>
      </c>
      <c r="D69" s="14" t="s">
        <v>300</v>
      </c>
      <c r="E69" s="13" t="s">
        <v>144</v>
      </c>
      <c r="F69" s="15">
        <v>39.799999999999997</v>
      </c>
      <c r="G69" s="16">
        <v>37.58</v>
      </c>
      <c r="H69" s="191">
        <v>42.11</v>
      </c>
      <c r="I69" s="18">
        <f t="shared" si="22"/>
        <v>1495.68</v>
      </c>
      <c r="J69" s="47">
        <f t="shared" si="23"/>
        <v>1675.97</v>
      </c>
    </row>
    <row r="70" spans="1:10" s="2" customFormat="1">
      <c r="A70" s="39" t="s">
        <v>37</v>
      </c>
      <c r="B70" s="12" t="s">
        <v>308</v>
      </c>
      <c r="C70" s="13" t="s">
        <v>306</v>
      </c>
      <c r="D70" s="14" t="s">
        <v>307</v>
      </c>
      <c r="E70" s="13" t="s">
        <v>144</v>
      </c>
      <c r="F70" s="15">
        <v>15.2</v>
      </c>
      <c r="G70" s="16">
        <v>151.03</v>
      </c>
      <c r="H70" s="191">
        <v>156.59</v>
      </c>
      <c r="I70" s="18">
        <f t="shared" si="22"/>
        <v>2295.65</v>
      </c>
      <c r="J70" s="47">
        <f t="shared" si="23"/>
        <v>2380.16</v>
      </c>
    </row>
    <row r="71" spans="1:10" s="2" customFormat="1">
      <c r="A71" s="39" t="s">
        <v>38</v>
      </c>
      <c r="B71" s="12" t="s">
        <v>311</v>
      </c>
      <c r="C71" s="13" t="s">
        <v>309</v>
      </c>
      <c r="D71" s="14" t="s">
        <v>310</v>
      </c>
      <c r="E71" s="13" t="s">
        <v>144</v>
      </c>
      <c r="F71" s="15">
        <v>74.91</v>
      </c>
      <c r="G71" s="16">
        <v>100.61</v>
      </c>
      <c r="H71" s="191">
        <v>104.31</v>
      </c>
      <c r="I71" s="18">
        <f t="shared" si="22"/>
        <v>7536.69</v>
      </c>
      <c r="J71" s="47">
        <f t="shared" si="23"/>
        <v>7813.86</v>
      </c>
    </row>
    <row r="72" spans="1:10" s="2" customFormat="1" ht="33.75">
      <c r="A72" s="39" t="s">
        <v>158</v>
      </c>
      <c r="B72" s="12" t="s">
        <v>305</v>
      </c>
      <c r="C72" s="13" t="s">
        <v>303</v>
      </c>
      <c r="D72" s="14" t="s">
        <v>304</v>
      </c>
      <c r="E72" s="13" t="s">
        <v>144</v>
      </c>
      <c r="F72" s="15">
        <v>29</v>
      </c>
      <c r="G72" s="16">
        <v>77.650000000000006</v>
      </c>
      <c r="H72" s="191">
        <v>81.69</v>
      </c>
      <c r="I72" s="18">
        <f t="shared" si="22"/>
        <v>2251.85</v>
      </c>
      <c r="J72" s="47">
        <f t="shared" si="23"/>
        <v>2369.0100000000002</v>
      </c>
    </row>
    <row r="73" spans="1:10" s="2" customFormat="1" ht="22.5">
      <c r="A73" s="39" t="s">
        <v>159</v>
      </c>
      <c r="B73" s="12" t="s">
        <v>312</v>
      </c>
      <c r="C73" s="13" t="s">
        <v>124</v>
      </c>
      <c r="D73" s="14" t="s">
        <v>462</v>
      </c>
      <c r="E73" s="13" t="s">
        <v>144</v>
      </c>
      <c r="F73" s="15">
        <v>52.38</v>
      </c>
      <c r="G73" s="16">
        <v>99.93</v>
      </c>
      <c r="H73" s="191">
        <v>103.37</v>
      </c>
      <c r="I73" s="18">
        <f t="shared" si="22"/>
        <v>5234.33</v>
      </c>
      <c r="J73" s="47">
        <f t="shared" si="23"/>
        <v>5414.52</v>
      </c>
    </row>
    <row r="74" spans="1:10" s="2" customFormat="1" ht="22.5">
      <c r="A74" s="39" t="s">
        <v>160</v>
      </c>
      <c r="B74" s="12" t="s">
        <v>313</v>
      </c>
      <c r="C74" s="13" t="s">
        <v>127</v>
      </c>
      <c r="D74" s="14" t="s">
        <v>463</v>
      </c>
      <c r="E74" s="13" t="s">
        <v>144</v>
      </c>
      <c r="F74" s="15">
        <v>6.62</v>
      </c>
      <c r="G74" s="16">
        <v>81.290000000000006</v>
      </c>
      <c r="H74" s="191">
        <v>84.12</v>
      </c>
      <c r="I74" s="18">
        <f t="shared" si="22"/>
        <v>538.13</v>
      </c>
      <c r="J74" s="47">
        <f t="shared" si="23"/>
        <v>556.87</v>
      </c>
    </row>
    <row r="75" spans="1:10" s="2" customFormat="1" ht="45">
      <c r="A75" s="39" t="s">
        <v>161</v>
      </c>
      <c r="B75" s="12" t="s">
        <v>292</v>
      </c>
      <c r="C75" s="13" t="s">
        <v>290</v>
      </c>
      <c r="D75" s="14" t="s">
        <v>291</v>
      </c>
      <c r="E75" s="13" t="s">
        <v>139</v>
      </c>
      <c r="F75" s="15">
        <v>40.53</v>
      </c>
      <c r="G75" s="16">
        <v>49.97</v>
      </c>
      <c r="H75" s="191">
        <v>51.72</v>
      </c>
      <c r="I75" s="18">
        <f t="shared" ref="I75" si="24">TRUNC(F75*G75,2)</f>
        <v>2025.28</v>
      </c>
      <c r="J75" s="47">
        <f t="shared" ref="J75" si="25">TRUNC(F75*H75,2)</f>
        <v>2096.21</v>
      </c>
    </row>
    <row r="76" spans="1:10" s="2" customFormat="1" ht="22.5">
      <c r="A76" s="39" t="s">
        <v>162</v>
      </c>
      <c r="B76" s="12" t="s">
        <v>450</v>
      </c>
      <c r="C76" s="13" t="s">
        <v>448</v>
      </c>
      <c r="D76" s="14" t="s">
        <v>449</v>
      </c>
      <c r="E76" s="13" t="s">
        <v>144</v>
      </c>
      <c r="F76" s="15">
        <v>23.61</v>
      </c>
      <c r="G76" s="16">
        <v>134.22999999999999</v>
      </c>
      <c r="H76" s="191">
        <v>137.53</v>
      </c>
      <c r="I76" s="18">
        <f t="shared" ref="I76:I77" si="26">TRUNC(F76*G76,2)</f>
        <v>3169.17</v>
      </c>
      <c r="J76" s="47">
        <f t="shared" ref="J76:J77" si="27">TRUNC(F76*H76,2)</f>
        <v>3247.08</v>
      </c>
    </row>
    <row r="77" spans="1:10" s="2" customFormat="1" ht="23.25" thickBot="1">
      <c r="A77" s="91" t="s">
        <v>163</v>
      </c>
      <c r="B77" s="98" t="s">
        <v>298</v>
      </c>
      <c r="C77" s="86" t="s">
        <v>296</v>
      </c>
      <c r="D77" s="82" t="s">
        <v>297</v>
      </c>
      <c r="E77" s="86" t="s">
        <v>139</v>
      </c>
      <c r="F77" s="99">
        <v>249.14</v>
      </c>
      <c r="G77" s="85">
        <v>19.39</v>
      </c>
      <c r="H77" s="193">
        <v>21.8</v>
      </c>
      <c r="I77" s="100">
        <f t="shared" si="26"/>
        <v>4830.82</v>
      </c>
      <c r="J77" s="101">
        <f t="shared" si="27"/>
        <v>5431.25</v>
      </c>
    </row>
    <row r="78" spans="1:10" ht="3.95" customHeight="1" thickBot="1">
      <c r="A78" s="116"/>
      <c r="B78" s="117"/>
      <c r="C78" s="118"/>
      <c r="D78" s="118"/>
      <c r="E78" s="118"/>
      <c r="F78" s="118"/>
      <c r="G78" s="118"/>
      <c r="H78" s="118"/>
      <c r="I78" s="118"/>
      <c r="J78" s="119"/>
    </row>
    <row r="79" spans="1:10" s="2" customFormat="1" ht="13.5" thickBot="1">
      <c r="A79" s="94" t="s">
        <v>120</v>
      </c>
      <c r="B79" s="95"/>
      <c r="C79" s="95"/>
      <c r="D79" s="95"/>
      <c r="E79" s="95"/>
      <c r="F79" s="120" t="s">
        <v>14</v>
      </c>
      <c r="G79" s="120"/>
      <c r="H79" s="120"/>
      <c r="I79" s="96">
        <f>SUM(I80:I81)</f>
        <v>10256.299999999999</v>
      </c>
      <c r="J79" s="97">
        <f>SUM(J80:J81)</f>
        <v>10768.11</v>
      </c>
    </row>
    <row r="80" spans="1:10" ht="22.5">
      <c r="A80" s="58" t="s">
        <v>39</v>
      </c>
      <c r="B80" s="59" t="s">
        <v>295</v>
      </c>
      <c r="C80" s="60" t="s">
        <v>293</v>
      </c>
      <c r="D80" s="61" t="s">
        <v>294</v>
      </c>
      <c r="E80" s="60" t="s">
        <v>139</v>
      </c>
      <c r="F80" s="62">
        <v>57.5</v>
      </c>
      <c r="G80" s="93">
        <v>49.85</v>
      </c>
      <c r="H80" s="192">
        <v>56.58</v>
      </c>
      <c r="I80" s="63">
        <f>TRUNC(F80*G80,2)</f>
        <v>2866.37</v>
      </c>
      <c r="J80" s="64">
        <f>TRUNC(F80*H80,2)</f>
        <v>3253.35</v>
      </c>
    </row>
    <row r="81" spans="1:10" ht="23.25" thickBot="1">
      <c r="A81" s="91" t="s">
        <v>164</v>
      </c>
      <c r="B81" s="98">
        <v>94995</v>
      </c>
      <c r="C81" s="86">
        <v>94995</v>
      </c>
      <c r="D81" s="82" t="s">
        <v>452</v>
      </c>
      <c r="E81" s="86" t="s">
        <v>139</v>
      </c>
      <c r="F81" s="99">
        <v>83.22</v>
      </c>
      <c r="G81" s="105">
        <v>88.8</v>
      </c>
      <c r="H81" s="194">
        <v>90.3</v>
      </c>
      <c r="I81" s="100">
        <f>TRUNC(F81*G81,2)</f>
        <v>7389.93</v>
      </c>
      <c r="J81" s="101">
        <f>TRUNC(F81*H81,2)</f>
        <v>7514.76</v>
      </c>
    </row>
    <row r="82" spans="1:10" ht="3.95" customHeight="1" thickBot="1">
      <c r="A82" s="116"/>
      <c r="B82" s="117"/>
      <c r="C82" s="118"/>
      <c r="D82" s="118"/>
      <c r="E82" s="118"/>
      <c r="F82" s="118"/>
      <c r="G82" s="118"/>
      <c r="H82" s="118"/>
      <c r="I82" s="118"/>
      <c r="J82" s="119"/>
    </row>
    <row r="83" spans="1:10" s="2" customFormat="1" ht="13.5" thickBot="1">
      <c r="A83" s="94" t="s">
        <v>121</v>
      </c>
      <c r="B83" s="95"/>
      <c r="C83" s="95"/>
      <c r="D83" s="95"/>
      <c r="E83" s="95"/>
      <c r="F83" s="120" t="s">
        <v>14</v>
      </c>
      <c r="G83" s="120"/>
      <c r="H83" s="120"/>
      <c r="I83" s="96">
        <f>SUM(I84:I92)</f>
        <v>100247.62999999999</v>
      </c>
      <c r="J83" s="97">
        <f>SUM(J84:J92)</f>
        <v>102789.73000000001</v>
      </c>
    </row>
    <row r="84" spans="1:10" ht="22.5">
      <c r="A84" s="58" t="s">
        <v>40</v>
      </c>
      <c r="B84" s="59" t="s">
        <v>393</v>
      </c>
      <c r="C84" s="60" t="s">
        <v>391</v>
      </c>
      <c r="D84" s="61" t="s">
        <v>392</v>
      </c>
      <c r="E84" s="60" t="s">
        <v>139</v>
      </c>
      <c r="F84" s="62">
        <v>256.05</v>
      </c>
      <c r="G84" s="93">
        <v>112.96</v>
      </c>
      <c r="H84" s="192">
        <v>113.78</v>
      </c>
      <c r="I84" s="63">
        <f>TRUNC(F84*G84,2)</f>
        <v>28923.4</v>
      </c>
      <c r="J84" s="64">
        <f>TRUNC(F84*H84,2)</f>
        <v>29133.360000000001</v>
      </c>
    </row>
    <row r="85" spans="1:10" ht="22.5">
      <c r="A85" s="83" t="s">
        <v>41</v>
      </c>
      <c r="B85" s="71">
        <v>92580</v>
      </c>
      <c r="C85" s="72">
        <v>92580</v>
      </c>
      <c r="D85" s="73" t="s">
        <v>451</v>
      </c>
      <c r="E85" s="72" t="s">
        <v>139</v>
      </c>
      <c r="F85" s="74">
        <v>194.88</v>
      </c>
      <c r="G85" s="84">
        <v>54.06</v>
      </c>
      <c r="H85" s="195">
        <v>55.38</v>
      </c>
      <c r="I85" s="66">
        <f>TRUNC(F85*G85,2)</f>
        <v>10535.21</v>
      </c>
      <c r="J85" s="76">
        <f>TRUNC(F85*H85,2)</f>
        <v>10792.45</v>
      </c>
    </row>
    <row r="86" spans="1:10">
      <c r="A86" s="83" t="s">
        <v>42</v>
      </c>
      <c r="B86" s="71" t="s">
        <v>390</v>
      </c>
      <c r="C86" s="72" t="s">
        <v>388</v>
      </c>
      <c r="D86" s="73" t="s">
        <v>389</v>
      </c>
      <c r="E86" s="72" t="s">
        <v>144</v>
      </c>
      <c r="F86" s="74">
        <v>80</v>
      </c>
      <c r="G86" s="75">
        <v>132.99</v>
      </c>
      <c r="H86" s="196">
        <v>141.81</v>
      </c>
      <c r="I86" s="66">
        <f t="shared" ref="I86:I91" si="28">TRUNC(F86*G86,2)</f>
        <v>10639.2</v>
      </c>
      <c r="J86" s="76">
        <f t="shared" ref="J86:J91" si="29">TRUNC(F86*H86,2)</f>
        <v>11344.8</v>
      </c>
    </row>
    <row r="87" spans="1:10" ht="33.75">
      <c r="A87" s="83" t="s">
        <v>165</v>
      </c>
      <c r="B87" s="71" t="s">
        <v>395</v>
      </c>
      <c r="C87" s="72" t="s">
        <v>394</v>
      </c>
      <c r="D87" s="73" t="s">
        <v>473</v>
      </c>
      <c r="E87" s="72" t="s">
        <v>139</v>
      </c>
      <c r="F87" s="74">
        <v>246.45</v>
      </c>
      <c r="G87" s="75">
        <v>193.39</v>
      </c>
      <c r="H87" s="196">
        <v>198.67</v>
      </c>
      <c r="I87" s="66">
        <f t="shared" si="28"/>
        <v>47660.959999999999</v>
      </c>
      <c r="J87" s="76">
        <f t="shared" si="29"/>
        <v>48962.22</v>
      </c>
    </row>
    <row r="88" spans="1:10" ht="33.75">
      <c r="A88" s="83" t="s">
        <v>166</v>
      </c>
      <c r="B88" s="71" t="s">
        <v>257</v>
      </c>
      <c r="C88" s="72" t="s">
        <v>255</v>
      </c>
      <c r="D88" s="73" t="s">
        <v>256</v>
      </c>
      <c r="E88" s="72" t="s">
        <v>198</v>
      </c>
      <c r="F88" s="74">
        <v>54</v>
      </c>
      <c r="G88" s="75">
        <v>34.340000000000003</v>
      </c>
      <c r="H88" s="196">
        <v>34.340000000000003</v>
      </c>
      <c r="I88" s="66">
        <f t="shared" si="28"/>
        <v>1854.36</v>
      </c>
      <c r="J88" s="76">
        <f t="shared" si="29"/>
        <v>1854.36</v>
      </c>
    </row>
    <row r="89" spans="1:10" ht="22.5">
      <c r="A89" s="83" t="s">
        <v>167</v>
      </c>
      <c r="B89" s="71" t="s">
        <v>254</v>
      </c>
      <c r="C89" s="72" t="s">
        <v>252</v>
      </c>
      <c r="D89" s="73" t="s">
        <v>253</v>
      </c>
      <c r="E89" s="72" t="s">
        <v>139</v>
      </c>
      <c r="F89" s="74">
        <v>12</v>
      </c>
      <c r="G89" s="75">
        <v>4.68</v>
      </c>
      <c r="H89" s="196">
        <v>4.68</v>
      </c>
      <c r="I89" s="66">
        <f t="shared" si="28"/>
        <v>56.16</v>
      </c>
      <c r="J89" s="76">
        <f t="shared" si="29"/>
        <v>56.16</v>
      </c>
    </row>
    <row r="90" spans="1:10" ht="22.5">
      <c r="A90" s="83" t="s">
        <v>168</v>
      </c>
      <c r="B90" s="71" t="s">
        <v>212</v>
      </c>
      <c r="C90" s="72" t="s">
        <v>210</v>
      </c>
      <c r="D90" s="73" t="s">
        <v>211</v>
      </c>
      <c r="E90" s="72" t="s">
        <v>139</v>
      </c>
      <c r="F90" s="74">
        <v>108</v>
      </c>
      <c r="G90" s="75">
        <v>0.95</v>
      </c>
      <c r="H90" s="196">
        <v>1.03</v>
      </c>
      <c r="I90" s="66">
        <f t="shared" si="28"/>
        <v>102.6</v>
      </c>
      <c r="J90" s="76">
        <f t="shared" si="29"/>
        <v>111.24</v>
      </c>
    </row>
    <row r="91" spans="1:10" ht="22.5">
      <c r="A91" s="83" t="s">
        <v>169</v>
      </c>
      <c r="B91" s="71" t="s">
        <v>209</v>
      </c>
      <c r="C91" s="72" t="s">
        <v>207</v>
      </c>
      <c r="D91" s="73" t="s">
        <v>455</v>
      </c>
      <c r="E91" s="72" t="s">
        <v>208</v>
      </c>
      <c r="F91" s="74">
        <v>432</v>
      </c>
      <c r="G91" s="75">
        <v>0.2</v>
      </c>
      <c r="H91" s="196">
        <v>0.2</v>
      </c>
      <c r="I91" s="66">
        <f t="shared" si="28"/>
        <v>86.4</v>
      </c>
      <c r="J91" s="76">
        <f t="shared" si="29"/>
        <v>86.4</v>
      </c>
    </row>
    <row r="92" spans="1:10" ht="12" thickBot="1">
      <c r="A92" s="91" t="s">
        <v>170</v>
      </c>
      <c r="B92" s="98" t="s">
        <v>260</v>
      </c>
      <c r="C92" s="86" t="s">
        <v>258</v>
      </c>
      <c r="D92" s="82" t="s">
        <v>259</v>
      </c>
      <c r="E92" s="86" t="s">
        <v>139</v>
      </c>
      <c r="F92" s="99">
        <v>54</v>
      </c>
      <c r="G92" s="85">
        <v>7.21</v>
      </c>
      <c r="H92" s="193">
        <v>8.31</v>
      </c>
      <c r="I92" s="100">
        <f>TRUNC(F92*G92,2)</f>
        <v>389.34</v>
      </c>
      <c r="J92" s="101">
        <f>TRUNC(F92*H92,2)</f>
        <v>448.74</v>
      </c>
    </row>
    <row r="93" spans="1:10" ht="3.95" customHeight="1" thickBot="1">
      <c r="A93" s="116"/>
      <c r="B93" s="117"/>
      <c r="C93" s="118"/>
      <c r="D93" s="118"/>
      <c r="E93" s="118"/>
      <c r="F93" s="118"/>
      <c r="G93" s="118"/>
      <c r="H93" s="118"/>
      <c r="I93" s="118"/>
      <c r="J93" s="119"/>
    </row>
    <row r="94" spans="1:10" ht="13.5" thickBot="1">
      <c r="A94" s="68" t="s">
        <v>122</v>
      </c>
      <c r="B94" s="78"/>
      <c r="C94" s="78"/>
      <c r="D94" s="78"/>
      <c r="E94" s="78"/>
      <c r="F94" s="121" t="s">
        <v>14</v>
      </c>
      <c r="G94" s="121"/>
      <c r="H94" s="121"/>
      <c r="I94" s="88">
        <f>SUM(I95:I116)</f>
        <v>61020.80000000001</v>
      </c>
      <c r="J94" s="87">
        <f>SUM(J95:J116)</f>
        <v>64482.010000000009</v>
      </c>
    </row>
    <row r="95" spans="1:10" ht="22.5">
      <c r="A95" s="35" t="s">
        <v>43</v>
      </c>
      <c r="B95" s="36" t="s">
        <v>330</v>
      </c>
      <c r="C95" s="11" t="s">
        <v>328</v>
      </c>
      <c r="D95" s="37" t="s">
        <v>329</v>
      </c>
      <c r="E95" s="11" t="s">
        <v>139</v>
      </c>
      <c r="F95" s="38">
        <v>1.68</v>
      </c>
      <c r="G95" s="20">
        <v>595.98</v>
      </c>
      <c r="H95" s="190">
        <v>627.77</v>
      </c>
      <c r="I95" s="45">
        <f>TRUNC(F95*G95,2)</f>
        <v>1001.24</v>
      </c>
      <c r="J95" s="46">
        <f>TRUNC(F95*H95,2)</f>
        <v>1054.6500000000001</v>
      </c>
    </row>
    <row r="96" spans="1:10" ht="22.5">
      <c r="A96" s="39" t="s">
        <v>44</v>
      </c>
      <c r="B96" s="12" t="s">
        <v>327</v>
      </c>
      <c r="C96" s="13" t="s">
        <v>325</v>
      </c>
      <c r="D96" s="14" t="s">
        <v>326</v>
      </c>
      <c r="E96" s="13" t="s">
        <v>139</v>
      </c>
      <c r="F96" s="15">
        <v>5.62</v>
      </c>
      <c r="G96" s="16">
        <v>537.16999999999996</v>
      </c>
      <c r="H96" s="191">
        <v>568.96</v>
      </c>
      <c r="I96" s="18">
        <f>TRUNC(F96*G96,2)</f>
        <v>3018.89</v>
      </c>
      <c r="J96" s="47">
        <f>TRUNC(F96*H96,2)</f>
        <v>3197.55</v>
      </c>
    </row>
    <row r="97" spans="1:10" ht="22.5">
      <c r="A97" s="39" t="s">
        <v>45</v>
      </c>
      <c r="B97" s="12" t="s">
        <v>334</v>
      </c>
      <c r="C97" s="13" t="s">
        <v>333</v>
      </c>
      <c r="D97" s="14" t="s">
        <v>491</v>
      </c>
      <c r="E97" s="13" t="s">
        <v>139</v>
      </c>
      <c r="F97" s="15">
        <v>3.33</v>
      </c>
      <c r="G97" s="16">
        <v>1040.5999999999999</v>
      </c>
      <c r="H97" s="191">
        <v>1072.4000000000001</v>
      </c>
      <c r="I97" s="18">
        <f t="shared" ref="I97:I102" si="30">TRUNC(F97*G97,2)</f>
        <v>3465.19</v>
      </c>
      <c r="J97" s="47">
        <f t="shared" ref="J97:J102" si="31">TRUNC(F97*H97,2)</f>
        <v>3571.09</v>
      </c>
    </row>
    <row r="98" spans="1:10" ht="22.5">
      <c r="A98" s="39" t="s">
        <v>46</v>
      </c>
      <c r="B98" s="12" t="s">
        <v>332</v>
      </c>
      <c r="C98" s="13" t="s">
        <v>331</v>
      </c>
      <c r="D98" s="14" t="s">
        <v>465</v>
      </c>
      <c r="E98" s="13" t="s">
        <v>139</v>
      </c>
      <c r="F98" s="15">
        <v>0.76</v>
      </c>
      <c r="G98" s="16">
        <v>582.66999999999996</v>
      </c>
      <c r="H98" s="191">
        <v>610.30999999999995</v>
      </c>
      <c r="I98" s="18">
        <f t="shared" si="30"/>
        <v>442.82</v>
      </c>
      <c r="J98" s="47">
        <f t="shared" si="31"/>
        <v>463.83</v>
      </c>
    </row>
    <row r="99" spans="1:10" ht="22.5">
      <c r="A99" s="39" t="s">
        <v>47</v>
      </c>
      <c r="B99" s="12" t="s">
        <v>336</v>
      </c>
      <c r="C99" s="13" t="s">
        <v>335</v>
      </c>
      <c r="D99" s="14" t="s">
        <v>466</v>
      </c>
      <c r="E99" s="13" t="s">
        <v>139</v>
      </c>
      <c r="F99" s="15">
        <v>0.24</v>
      </c>
      <c r="G99" s="16">
        <v>568.79</v>
      </c>
      <c r="H99" s="191">
        <v>600.58000000000004</v>
      </c>
      <c r="I99" s="18">
        <f t="shared" si="30"/>
        <v>136.5</v>
      </c>
      <c r="J99" s="47">
        <f t="shared" si="31"/>
        <v>144.13</v>
      </c>
    </row>
    <row r="100" spans="1:10" ht="22.5">
      <c r="A100" s="39" t="s">
        <v>48</v>
      </c>
      <c r="B100" s="12" t="s">
        <v>345</v>
      </c>
      <c r="C100" s="13" t="s">
        <v>123</v>
      </c>
      <c r="D100" s="14" t="s">
        <v>468</v>
      </c>
      <c r="E100" s="13" t="s">
        <v>139</v>
      </c>
      <c r="F100" s="15">
        <v>25.07</v>
      </c>
      <c r="G100" s="16">
        <v>309</v>
      </c>
      <c r="H100" s="191">
        <v>309</v>
      </c>
      <c r="I100" s="18">
        <f t="shared" si="30"/>
        <v>7746.63</v>
      </c>
      <c r="J100" s="47">
        <f t="shared" si="31"/>
        <v>7746.63</v>
      </c>
    </row>
    <row r="101" spans="1:10">
      <c r="A101" s="39" t="s">
        <v>49</v>
      </c>
      <c r="B101" s="12" t="s">
        <v>348</v>
      </c>
      <c r="C101" s="13" t="s">
        <v>346</v>
      </c>
      <c r="D101" s="14" t="s">
        <v>347</v>
      </c>
      <c r="E101" s="13" t="s">
        <v>139</v>
      </c>
      <c r="F101" s="15">
        <v>25.07</v>
      </c>
      <c r="G101" s="16">
        <v>56.54</v>
      </c>
      <c r="H101" s="191">
        <v>57.11</v>
      </c>
      <c r="I101" s="18">
        <f t="shared" si="30"/>
        <v>1417.45</v>
      </c>
      <c r="J101" s="47">
        <f t="shared" si="31"/>
        <v>1431.74</v>
      </c>
    </row>
    <row r="102" spans="1:10" ht="22.5">
      <c r="A102" s="39" t="s">
        <v>50</v>
      </c>
      <c r="B102" s="12" t="s">
        <v>350</v>
      </c>
      <c r="C102" s="13" t="s">
        <v>125</v>
      </c>
      <c r="D102" s="14" t="s">
        <v>349</v>
      </c>
      <c r="E102" s="13" t="s">
        <v>8</v>
      </c>
      <c r="F102" s="15">
        <v>1</v>
      </c>
      <c r="G102" s="16">
        <v>692.52</v>
      </c>
      <c r="H102" s="191">
        <v>733.98</v>
      </c>
      <c r="I102" s="18">
        <f t="shared" si="30"/>
        <v>692.52</v>
      </c>
      <c r="J102" s="47">
        <f t="shared" si="31"/>
        <v>733.98</v>
      </c>
    </row>
    <row r="103" spans="1:10" ht="22.5">
      <c r="A103" s="39" t="s">
        <v>51</v>
      </c>
      <c r="B103" s="12" t="s">
        <v>353</v>
      </c>
      <c r="C103" s="13" t="s">
        <v>351</v>
      </c>
      <c r="D103" s="14" t="s">
        <v>352</v>
      </c>
      <c r="E103" s="13" t="s">
        <v>8</v>
      </c>
      <c r="F103" s="15">
        <v>8</v>
      </c>
      <c r="G103" s="16">
        <v>660.57</v>
      </c>
      <c r="H103" s="191">
        <v>702.04</v>
      </c>
      <c r="I103" s="18">
        <f t="shared" ref="I103:I109" si="32">TRUNC(F103*G103,2)</f>
        <v>5284.56</v>
      </c>
      <c r="J103" s="47">
        <f t="shared" ref="J103:J109" si="33">TRUNC(F103*H103,2)</f>
        <v>5616.32</v>
      </c>
    </row>
    <row r="104" spans="1:10" ht="22.5">
      <c r="A104" s="39" t="s">
        <v>52</v>
      </c>
      <c r="B104" s="12" t="s">
        <v>356</v>
      </c>
      <c r="C104" s="13" t="s">
        <v>354</v>
      </c>
      <c r="D104" s="14" t="s">
        <v>355</v>
      </c>
      <c r="E104" s="13" t="s">
        <v>8</v>
      </c>
      <c r="F104" s="15">
        <v>1</v>
      </c>
      <c r="G104" s="16">
        <v>654.16</v>
      </c>
      <c r="H104" s="191">
        <v>695.63</v>
      </c>
      <c r="I104" s="18">
        <f t="shared" si="32"/>
        <v>654.16</v>
      </c>
      <c r="J104" s="47">
        <f t="shared" si="33"/>
        <v>695.63</v>
      </c>
    </row>
    <row r="105" spans="1:10">
      <c r="A105" s="39" t="s">
        <v>53</v>
      </c>
      <c r="B105" s="12" t="s">
        <v>341</v>
      </c>
      <c r="C105" s="13" t="s">
        <v>339</v>
      </c>
      <c r="D105" s="14" t="s">
        <v>340</v>
      </c>
      <c r="E105" s="13" t="s">
        <v>139</v>
      </c>
      <c r="F105" s="15">
        <v>0.64</v>
      </c>
      <c r="G105" s="16">
        <v>138.87</v>
      </c>
      <c r="H105" s="191">
        <v>140.94999999999999</v>
      </c>
      <c r="I105" s="18">
        <f t="shared" si="32"/>
        <v>88.87</v>
      </c>
      <c r="J105" s="47">
        <f t="shared" si="33"/>
        <v>90.2</v>
      </c>
    </row>
    <row r="106" spans="1:10" ht="33.75">
      <c r="A106" s="39" t="s">
        <v>54</v>
      </c>
      <c r="B106" s="12" t="s">
        <v>434</v>
      </c>
      <c r="C106" s="13" t="s">
        <v>433</v>
      </c>
      <c r="D106" s="14" t="s">
        <v>478</v>
      </c>
      <c r="E106" s="13" t="s">
        <v>8</v>
      </c>
      <c r="F106" s="15">
        <v>2</v>
      </c>
      <c r="G106" s="16">
        <v>87.22</v>
      </c>
      <c r="H106" s="191">
        <v>90.68</v>
      </c>
      <c r="I106" s="18">
        <f t="shared" si="32"/>
        <v>174.44</v>
      </c>
      <c r="J106" s="47">
        <f t="shared" si="33"/>
        <v>181.36</v>
      </c>
    </row>
    <row r="107" spans="1:10" ht="45">
      <c r="A107" s="39" t="s">
        <v>55</v>
      </c>
      <c r="B107" s="12" t="s">
        <v>358</v>
      </c>
      <c r="C107" s="13" t="s">
        <v>357</v>
      </c>
      <c r="D107" s="14" t="s">
        <v>469</v>
      </c>
      <c r="E107" s="13" t="s">
        <v>8</v>
      </c>
      <c r="F107" s="65">
        <v>7</v>
      </c>
      <c r="G107" s="16">
        <v>54.6</v>
      </c>
      <c r="H107" s="191">
        <v>54.6</v>
      </c>
      <c r="I107" s="18">
        <f t="shared" si="32"/>
        <v>382.2</v>
      </c>
      <c r="J107" s="47">
        <f t="shared" si="33"/>
        <v>382.2</v>
      </c>
    </row>
    <row r="108" spans="1:10" ht="45">
      <c r="A108" s="39" t="s">
        <v>56</v>
      </c>
      <c r="B108" s="12" t="s">
        <v>360</v>
      </c>
      <c r="C108" s="13" t="s">
        <v>359</v>
      </c>
      <c r="D108" s="14" t="s">
        <v>470</v>
      </c>
      <c r="E108" s="13" t="s">
        <v>8</v>
      </c>
      <c r="F108" s="65">
        <v>3</v>
      </c>
      <c r="G108" s="16">
        <v>91.45</v>
      </c>
      <c r="H108" s="191">
        <v>91.45</v>
      </c>
      <c r="I108" s="18">
        <f t="shared" si="32"/>
        <v>274.35000000000002</v>
      </c>
      <c r="J108" s="47">
        <f t="shared" si="33"/>
        <v>274.35000000000002</v>
      </c>
    </row>
    <row r="109" spans="1:10">
      <c r="A109" s="39" t="s">
        <v>57</v>
      </c>
      <c r="B109" s="12" t="s">
        <v>362</v>
      </c>
      <c r="C109" s="13" t="s">
        <v>126</v>
      </c>
      <c r="D109" s="14" t="s">
        <v>361</v>
      </c>
      <c r="E109" s="13" t="s">
        <v>8</v>
      </c>
      <c r="F109" s="15">
        <v>10</v>
      </c>
      <c r="G109" s="16">
        <v>60.37</v>
      </c>
      <c r="H109" s="191">
        <v>69.680000000000007</v>
      </c>
      <c r="I109" s="18">
        <f t="shared" si="32"/>
        <v>603.70000000000005</v>
      </c>
      <c r="J109" s="47">
        <f t="shared" si="33"/>
        <v>696.8</v>
      </c>
    </row>
    <row r="110" spans="1:10" ht="33.75">
      <c r="A110" s="48" t="s">
        <v>58</v>
      </c>
      <c r="B110" s="12" t="s">
        <v>316</v>
      </c>
      <c r="C110" s="13" t="s">
        <v>314</v>
      </c>
      <c r="D110" s="14" t="s">
        <v>315</v>
      </c>
      <c r="E110" s="13" t="s">
        <v>139</v>
      </c>
      <c r="F110" s="15">
        <v>10.06</v>
      </c>
      <c r="G110" s="16">
        <v>1660.52</v>
      </c>
      <c r="H110" s="191">
        <v>1854.04</v>
      </c>
      <c r="I110" s="18">
        <f t="shared" ref="I110" si="34">TRUNC(F110*G110,2)</f>
        <v>16704.830000000002</v>
      </c>
      <c r="J110" s="47">
        <f t="shared" ref="J110" si="35">TRUNC(F110*H110,2)</f>
        <v>18651.64</v>
      </c>
    </row>
    <row r="111" spans="1:10" ht="33.75">
      <c r="A111" s="48" t="s">
        <v>59</v>
      </c>
      <c r="B111" s="12" t="s">
        <v>319</v>
      </c>
      <c r="C111" s="13" t="s">
        <v>317</v>
      </c>
      <c r="D111" s="14" t="s">
        <v>318</v>
      </c>
      <c r="E111" s="13" t="s">
        <v>139</v>
      </c>
      <c r="F111" s="15">
        <v>0.9</v>
      </c>
      <c r="G111" s="16">
        <v>1391.93</v>
      </c>
      <c r="H111" s="191">
        <v>1519.1</v>
      </c>
      <c r="I111" s="18">
        <f t="shared" ref="I111:I113" si="36">TRUNC(F111*G111,2)</f>
        <v>1252.73</v>
      </c>
      <c r="J111" s="47">
        <f t="shared" ref="J111:J113" si="37">TRUNC(F111*H111,2)</f>
        <v>1367.19</v>
      </c>
    </row>
    <row r="112" spans="1:10" ht="45">
      <c r="A112" s="48" t="s">
        <v>171</v>
      </c>
      <c r="B112" s="12" t="s">
        <v>321</v>
      </c>
      <c r="C112" s="13" t="s">
        <v>320</v>
      </c>
      <c r="D112" s="14" t="s">
        <v>464</v>
      </c>
      <c r="E112" s="13" t="s">
        <v>139</v>
      </c>
      <c r="F112" s="15">
        <v>6.72</v>
      </c>
      <c r="G112" s="16">
        <v>1120.23</v>
      </c>
      <c r="H112" s="191">
        <v>1120.54</v>
      </c>
      <c r="I112" s="18">
        <f t="shared" si="36"/>
        <v>7527.94</v>
      </c>
      <c r="J112" s="47">
        <f t="shared" si="37"/>
        <v>7530.02</v>
      </c>
    </row>
    <row r="113" spans="1:10" ht="22.5">
      <c r="A113" s="48" t="s">
        <v>172</v>
      </c>
      <c r="B113" s="12" t="s">
        <v>324</v>
      </c>
      <c r="C113" s="13" t="s">
        <v>322</v>
      </c>
      <c r="D113" s="14" t="s">
        <v>323</v>
      </c>
      <c r="E113" s="13" t="s">
        <v>139</v>
      </c>
      <c r="F113" s="15">
        <v>3.2</v>
      </c>
      <c r="G113" s="16">
        <v>891.74</v>
      </c>
      <c r="H113" s="191">
        <v>985.38</v>
      </c>
      <c r="I113" s="18">
        <f t="shared" si="36"/>
        <v>2853.56</v>
      </c>
      <c r="J113" s="47">
        <f t="shared" si="37"/>
        <v>3153.21</v>
      </c>
    </row>
    <row r="114" spans="1:10" ht="22.5">
      <c r="A114" s="48" t="s">
        <v>173</v>
      </c>
      <c r="B114" s="12" t="s">
        <v>338</v>
      </c>
      <c r="C114" s="13" t="s">
        <v>337</v>
      </c>
      <c r="D114" s="14" t="s">
        <v>467</v>
      </c>
      <c r="E114" s="13" t="s">
        <v>139</v>
      </c>
      <c r="F114" s="15">
        <v>4.16</v>
      </c>
      <c r="G114" s="16">
        <v>1404.55</v>
      </c>
      <c r="H114" s="191">
        <v>1425.29</v>
      </c>
      <c r="I114" s="18">
        <f t="shared" ref="I114" si="38">TRUNC(F114*G114,2)</f>
        <v>5842.92</v>
      </c>
      <c r="J114" s="47">
        <f t="shared" ref="J114" si="39">TRUNC(F114*H114,2)</f>
        <v>5929.2</v>
      </c>
    </row>
    <row r="115" spans="1:10" ht="33.75">
      <c r="A115" s="48" t="s">
        <v>174</v>
      </c>
      <c r="B115" s="12" t="s">
        <v>436</v>
      </c>
      <c r="C115" s="13" t="s">
        <v>435</v>
      </c>
      <c r="D115" s="14" t="s">
        <v>479</v>
      </c>
      <c r="E115" s="13" t="s">
        <v>144</v>
      </c>
      <c r="F115" s="15">
        <v>2.65</v>
      </c>
      <c r="G115" s="16">
        <v>438.02</v>
      </c>
      <c r="H115" s="191">
        <v>476.72</v>
      </c>
      <c r="I115" s="18">
        <f t="shared" ref="I115:I116" si="40">TRUNC(F115*G115,2)</f>
        <v>1160.75</v>
      </c>
      <c r="J115" s="47">
        <f t="shared" ref="J115:J116" si="41">TRUNC(F115*H115,2)</f>
        <v>1263.3</v>
      </c>
    </row>
    <row r="116" spans="1:10" ht="12" thickBot="1">
      <c r="A116" s="48" t="s">
        <v>175</v>
      </c>
      <c r="B116" s="12" t="s">
        <v>344</v>
      </c>
      <c r="C116" s="13" t="s">
        <v>342</v>
      </c>
      <c r="D116" s="14" t="s">
        <v>343</v>
      </c>
      <c r="E116" s="13" t="s">
        <v>139</v>
      </c>
      <c r="F116" s="15">
        <v>0.9</v>
      </c>
      <c r="G116" s="16">
        <v>327.27999999999997</v>
      </c>
      <c r="H116" s="191">
        <v>341.1</v>
      </c>
      <c r="I116" s="18">
        <f t="shared" si="40"/>
        <v>294.55</v>
      </c>
      <c r="J116" s="47">
        <f t="shared" si="41"/>
        <v>306.99</v>
      </c>
    </row>
    <row r="117" spans="1:10" ht="3.95" customHeight="1" thickBot="1">
      <c r="A117" s="112"/>
      <c r="B117" s="113"/>
      <c r="C117" s="114"/>
      <c r="D117" s="114"/>
      <c r="E117" s="114"/>
      <c r="F117" s="114"/>
      <c r="G117" s="114"/>
      <c r="H117" s="114"/>
      <c r="I117" s="114"/>
      <c r="J117" s="115"/>
    </row>
    <row r="118" spans="1:10" ht="13.5" thickBot="1">
      <c r="A118" s="68" t="s">
        <v>128</v>
      </c>
      <c r="B118" s="78"/>
      <c r="C118" s="78"/>
      <c r="D118" s="78"/>
      <c r="E118" s="78"/>
      <c r="F118" s="122" t="s">
        <v>14</v>
      </c>
      <c r="G118" s="122"/>
      <c r="H118" s="122"/>
      <c r="I118" s="88">
        <f>SUM(I119:I132)</f>
        <v>11616.510000000002</v>
      </c>
      <c r="J118" s="87">
        <f>SUM(J119:J132)</f>
        <v>12182.339999999997</v>
      </c>
    </row>
    <row r="119" spans="1:10" ht="22.5">
      <c r="A119" s="35" t="s">
        <v>60</v>
      </c>
      <c r="B119" s="36" t="s">
        <v>420</v>
      </c>
      <c r="C119" s="11" t="s">
        <v>419</v>
      </c>
      <c r="D119" s="37" t="s">
        <v>477</v>
      </c>
      <c r="E119" s="11" t="s">
        <v>8</v>
      </c>
      <c r="F119" s="38">
        <v>4</v>
      </c>
      <c r="G119" s="20">
        <v>764.7</v>
      </c>
      <c r="H119" s="190">
        <v>764.7</v>
      </c>
      <c r="I119" s="45">
        <f t="shared" ref="I119:I124" si="42">TRUNC(F119*G119,2)</f>
        <v>3058.8</v>
      </c>
      <c r="J119" s="46">
        <f t="shared" ref="J119:J124" si="43">TRUNC(F119*H119,2)</f>
        <v>3058.8</v>
      </c>
    </row>
    <row r="120" spans="1:10" ht="45">
      <c r="A120" s="39" t="s">
        <v>61</v>
      </c>
      <c r="B120" s="12" t="s">
        <v>380</v>
      </c>
      <c r="C120" s="13" t="s">
        <v>379</v>
      </c>
      <c r="D120" s="14" t="s">
        <v>472</v>
      </c>
      <c r="E120" s="13" t="s">
        <v>8</v>
      </c>
      <c r="F120" s="15">
        <v>4</v>
      </c>
      <c r="G120" s="16">
        <v>328.01</v>
      </c>
      <c r="H120" s="191">
        <v>367.51</v>
      </c>
      <c r="I120" s="18">
        <f t="shared" si="42"/>
        <v>1312.04</v>
      </c>
      <c r="J120" s="47">
        <f t="shared" si="43"/>
        <v>1470.04</v>
      </c>
    </row>
    <row r="121" spans="1:10" ht="33.75">
      <c r="A121" s="39" t="s">
        <v>62</v>
      </c>
      <c r="B121" s="12" t="s">
        <v>415</v>
      </c>
      <c r="C121" s="13" t="s">
        <v>414</v>
      </c>
      <c r="D121" s="14" t="s">
        <v>496</v>
      </c>
      <c r="E121" s="13" t="s">
        <v>8</v>
      </c>
      <c r="F121" s="15">
        <v>3</v>
      </c>
      <c r="G121" s="16">
        <v>280.41000000000003</v>
      </c>
      <c r="H121" s="191">
        <v>280.41000000000003</v>
      </c>
      <c r="I121" s="18">
        <f t="shared" si="42"/>
        <v>841.23</v>
      </c>
      <c r="J121" s="47">
        <f t="shared" si="43"/>
        <v>841.23</v>
      </c>
    </row>
    <row r="122" spans="1:10" ht="22.5">
      <c r="A122" s="39" t="s">
        <v>63</v>
      </c>
      <c r="B122" s="12" t="s">
        <v>370</v>
      </c>
      <c r="C122" s="13" t="s">
        <v>129</v>
      </c>
      <c r="D122" s="14" t="s">
        <v>369</v>
      </c>
      <c r="E122" s="13" t="s">
        <v>8</v>
      </c>
      <c r="F122" s="15">
        <v>7</v>
      </c>
      <c r="G122" s="16">
        <v>200.84</v>
      </c>
      <c r="H122" s="191">
        <v>225.72</v>
      </c>
      <c r="I122" s="18">
        <f t="shared" si="42"/>
        <v>1405.88</v>
      </c>
      <c r="J122" s="47">
        <f t="shared" si="43"/>
        <v>1580.04</v>
      </c>
    </row>
    <row r="123" spans="1:10" ht="33.75">
      <c r="A123" s="39" t="s">
        <v>64</v>
      </c>
      <c r="B123" s="12" t="s">
        <v>418</v>
      </c>
      <c r="C123" s="13" t="s">
        <v>416</v>
      </c>
      <c r="D123" s="14" t="s">
        <v>417</v>
      </c>
      <c r="E123" s="13" t="s">
        <v>8</v>
      </c>
      <c r="F123" s="15">
        <v>1</v>
      </c>
      <c r="G123" s="16">
        <v>730.03</v>
      </c>
      <c r="H123" s="191">
        <v>730.03</v>
      </c>
      <c r="I123" s="18">
        <f t="shared" si="42"/>
        <v>730.03</v>
      </c>
      <c r="J123" s="47">
        <f t="shared" si="43"/>
        <v>730.03</v>
      </c>
    </row>
    <row r="124" spans="1:10" ht="22.5">
      <c r="A124" s="39" t="s">
        <v>65</v>
      </c>
      <c r="B124" s="12" t="s">
        <v>373</v>
      </c>
      <c r="C124" s="13" t="s">
        <v>371</v>
      </c>
      <c r="D124" s="14" t="s">
        <v>372</v>
      </c>
      <c r="E124" s="13" t="s">
        <v>8</v>
      </c>
      <c r="F124" s="15">
        <v>1</v>
      </c>
      <c r="G124" s="16">
        <v>278.3</v>
      </c>
      <c r="H124" s="191">
        <v>310.77999999999997</v>
      </c>
      <c r="I124" s="18">
        <f t="shared" si="42"/>
        <v>278.3</v>
      </c>
      <c r="J124" s="47">
        <f t="shared" si="43"/>
        <v>310.77999999999997</v>
      </c>
    </row>
    <row r="125" spans="1:10" ht="22.5">
      <c r="A125" s="39" t="s">
        <v>66</v>
      </c>
      <c r="B125" s="12" t="s">
        <v>423</v>
      </c>
      <c r="C125" s="13" t="s">
        <v>421</v>
      </c>
      <c r="D125" s="14" t="s">
        <v>422</v>
      </c>
      <c r="E125" s="13" t="s">
        <v>8</v>
      </c>
      <c r="F125" s="15">
        <v>1</v>
      </c>
      <c r="G125" s="16">
        <v>578.21</v>
      </c>
      <c r="H125" s="191">
        <v>582.83000000000004</v>
      </c>
      <c r="I125" s="18">
        <f t="shared" ref="I125:I128" si="44">TRUNC(F125*G125,2)</f>
        <v>578.21</v>
      </c>
      <c r="J125" s="47">
        <f t="shared" ref="J125:J128" si="45">TRUNC(F125*H125,2)</f>
        <v>582.83000000000004</v>
      </c>
    </row>
    <row r="126" spans="1:10">
      <c r="A126" s="39" t="s">
        <v>67</v>
      </c>
      <c r="B126" s="12" t="s">
        <v>376</v>
      </c>
      <c r="C126" s="13" t="s">
        <v>374</v>
      </c>
      <c r="D126" s="14" t="s">
        <v>375</v>
      </c>
      <c r="E126" s="13" t="s">
        <v>8</v>
      </c>
      <c r="F126" s="15">
        <v>1</v>
      </c>
      <c r="G126" s="16">
        <v>48.84</v>
      </c>
      <c r="H126" s="191">
        <v>51.14</v>
      </c>
      <c r="I126" s="18">
        <f t="shared" si="44"/>
        <v>48.84</v>
      </c>
      <c r="J126" s="47">
        <f t="shared" si="45"/>
        <v>51.14</v>
      </c>
    </row>
    <row r="127" spans="1:10" ht="22.5">
      <c r="A127" s="39" t="s">
        <v>68</v>
      </c>
      <c r="B127" s="12" t="s">
        <v>429</v>
      </c>
      <c r="C127" s="13" t="s">
        <v>427</v>
      </c>
      <c r="D127" s="14" t="s">
        <v>428</v>
      </c>
      <c r="E127" s="13" t="s">
        <v>8</v>
      </c>
      <c r="F127" s="15">
        <v>6</v>
      </c>
      <c r="G127" s="16">
        <v>158.94999999999999</v>
      </c>
      <c r="H127" s="191">
        <v>165.55</v>
      </c>
      <c r="I127" s="18">
        <f t="shared" si="44"/>
        <v>953.7</v>
      </c>
      <c r="J127" s="47">
        <f t="shared" si="45"/>
        <v>993.3</v>
      </c>
    </row>
    <row r="128" spans="1:10" ht="22.5">
      <c r="A128" s="39" t="s">
        <v>69</v>
      </c>
      <c r="B128" s="12" t="s">
        <v>426</v>
      </c>
      <c r="C128" s="13" t="s">
        <v>424</v>
      </c>
      <c r="D128" s="14" t="s">
        <v>425</v>
      </c>
      <c r="E128" s="13" t="s">
        <v>8</v>
      </c>
      <c r="F128" s="15">
        <v>6</v>
      </c>
      <c r="G128" s="16">
        <v>121.27</v>
      </c>
      <c r="H128" s="191">
        <v>127.87</v>
      </c>
      <c r="I128" s="18">
        <f t="shared" si="44"/>
        <v>727.62</v>
      </c>
      <c r="J128" s="47">
        <f t="shared" si="45"/>
        <v>767.22</v>
      </c>
    </row>
    <row r="129" spans="1:10" ht="22.5">
      <c r="A129" s="39" t="s">
        <v>70</v>
      </c>
      <c r="B129" s="12" t="s">
        <v>432</v>
      </c>
      <c r="C129" s="13" t="s">
        <v>430</v>
      </c>
      <c r="D129" s="14" t="s">
        <v>431</v>
      </c>
      <c r="E129" s="13" t="s">
        <v>8</v>
      </c>
      <c r="F129" s="15">
        <v>3</v>
      </c>
      <c r="G129" s="16">
        <v>151.74</v>
      </c>
      <c r="H129" s="191">
        <v>158.34</v>
      </c>
      <c r="I129" s="18">
        <f t="shared" ref="I129" si="46">TRUNC(F129*G129,2)</f>
        <v>455.22</v>
      </c>
      <c r="J129" s="47">
        <f t="shared" ref="J129" si="47">TRUNC(F129*H129,2)</f>
        <v>475.02</v>
      </c>
    </row>
    <row r="130" spans="1:10" ht="22.5">
      <c r="A130" s="39" t="s">
        <v>71</v>
      </c>
      <c r="B130" s="12" t="s">
        <v>368</v>
      </c>
      <c r="C130" s="13" t="s">
        <v>366</v>
      </c>
      <c r="D130" s="14" t="s">
        <v>367</v>
      </c>
      <c r="E130" s="13" t="s">
        <v>8</v>
      </c>
      <c r="F130" s="15">
        <v>1</v>
      </c>
      <c r="G130" s="16">
        <v>289.77</v>
      </c>
      <c r="H130" s="191">
        <v>319.48</v>
      </c>
      <c r="I130" s="18">
        <f t="shared" ref="I130" si="48">TRUNC(F130*G130,2)</f>
        <v>289.77</v>
      </c>
      <c r="J130" s="47">
        <f t="shared" ref="J130" si="49">TRUNC(F130*H130,2)</f>
        <v>319.48</v>
      </c>
    </row>
    <row r="131" spans="1:10" ht="22.5">
      <c r="A131" s="39" t="s">
        <v>72</v>
      </c>
      <c r="B131" s="12" t="s">
        <v>378</v>
      </c>
      <c r="C131" s="13" t="s">
        <v>377</v>
      </c>
      <c r="D131" s="14" t="s">
        <v>471</v>
      </c>
      <c r="E131" s="13" t="s">
        <v>8</v>
      </c>
      <c r="F131" s="15">
        <v>2</v>
      </c>
      <c r="G131" s="16">
        <v>172.58</v>
      </c>
      <c r="H131" s="191">
        <v>195.69</v>
      </c>
      <c r="I131" s="18">
        <f t="shared" ref="I131:I132" si="50">TRUNC(F131*G131,2)</f>
        <v>345.16</v>
      </c>
      <c r="J131" s="47">
        <f t="shared" ref="J131:J132" si="51">TRUNC(F131*H131,2)</f>
        <v>391.38</v>
      </c>
    </row>
    <row r="132" spans="1:10" ht="23.25" thickBot="1">
      <c r="A132" s="39" t="s">
        <v>73</v>
      </c>
      <c r="B132" s="12" t="s">
        <v>289</v>
      </c>
      <c r="C132" s="13" t="s">
        <v>287</v>
      </c>
      <c r="D132" s="14" t="s">
        <v>288</v>
      </c>
      <c r="E132" s="13" t="s">
        <v>139</v>
      </c>
      <c r="F132" s="15">
        <v>1.1299999999999999</v>
      </c>
      <c r="G132" s="16">
        <v>523.64</v>
      </c>
      <c r="H132" s="191">
        <v>540.76</v>
      </c>
      <c r="I132" s="18">
        <f t="shared" si="50"/>
        <v>591.71</v>
      </c>
      <c r="J132" s="47">
        <f t="shared" si="51"/>
        <v>611.04999999999995</v>
      </c>
    </row>
    <row r="133" spans="1:10" ht="3.95" customHeight="1" thickBot="1">
      <c r="A133" s="112"/>
      <c r="B133" s="113"/>
      <c r="C133" s="114"/>
      <c r="D133" s="114"/>
      <c r="E133" s="114"/>
      <c r="F133" s="114"/>
      <c r="G133" s="114"/>
      <c r="H133" s="114"/>
      <c r="I133" s="114"/>
      <c r="J133" s="115"/>
    </row>
    <row r="134" spans="1:10" ht="13.5" thickBot="1">
      <c r="A134" s="70" t="s">
        <v>130</v>
      </c>
      <c r="B134" s="81"/>
      <c r="C134" s="81"/>
      <c r="D134" s="81"/>
      <c r="E134" s="81"/>
      <c r="F134" s="155" t="s">
        <v>14</v>
      </c>
      <c r="G134" s="155"/>
      <c r="H134" s="155"/>
      <c r="I134" s="88">
        <f>SUM(I135:I141)</f>
        <v>14131.17</v>
      </c>
      <c r="J134" s="87">
        <f>SUM(J135:J141)</f>
        <v>14890.000000000002</v>
      </c>
    </row>
    <row r="135" spans="1:10" ht="33.75">
      <c r="A135" s="35" t="s">
        <v>74</v>
      </c>
      <c r="B135" s="36" t="s">
        <v>382</v>
      </c>
      <c r="C135" s="11" t="s">
        <v>381</v>
      </c>
      <c r="D135" s="37" t="s">
        <v>493</v>
      </c>
      <c r="E135" s="11" t="s">
        <v>8</v>
      </c>
      <c r="F135" s="38">
        <v>8</v>
      </c>
      <c r="G135" s="20">
        <v>350.65</v>
      </c>
      <c r="H135" s="190">
        <v>394.57</v>
      </c>
      <c r="I135" s="45">
        <f>TRUNC(F135*G135,2)</f>
        <v>2805.2</v>
      </c>
      <c r="J135" s="46">
        <f>TRUNC(F135*H135,2)</f>
        <v>3156.56</v>
      </c>
    </row>
    <row r="136" spans="1:10" ht="22.5">
      <c r="A136" s="39" t="s">
        <v>75</v>
      </c>
      <c r="B136" s="12" t="s">
        <v>447</v>
      </c>
      <c r="C136" s="13" t="s">
        <v>445</v>
      </c>
      <c r="D136" s="14" t="s">
        <v>446</v>
      </c>
      <c r="E136" s="13" t="s">
        <v>8</v>
      </c>
      <c r="F136" s="15">
        <v>30</v>
      </c>
      <c r="G136" s="16">
        <v>231.5</v>
      </c>
      <c r="H136" s="191">
        <v>238.76</v>
      </c>
      <c r="I136" s="18">
        <f>TRUNC(F136*G136,2)</f>
        <v>6945</v>
      </c>
      <c r="J136" s="47">
        <f>TRUNC(F136*H136,2)</f>
        <v>7162.8</v>
      </c>
    </row>
    <row r="137" spans="1:10" ht="22.5">
      <c r="A137" s="39" t="s">
        <v>76</v>
      </c>
      <c r="B137" s="12" t="s">
        <v>443</v>
      </c>
      <c r="C137" s="13" t="s">
        <v>441</v>
      </c>
      <c r="D137" s="14" t="s">
        <v>442</v>
      </c>
      <c r="E137" s="13" t="s">
        <v>8</v>
      </c>
      <c r="F137" s="15">
        <v>9</v>
      </c>
      <c r="G137" s="16">
        <v>174.54</v>
      </c>
      <c r="H137" s="191">
        <v>182.13</v>
      </c>
      <c r="I137" s="18">
        <f>TRUNC(F137*G137,2)</f>
        <v>1570.86</v>
      </c>
      <c r="J137" s="47">
        <f>TRUNC(F137*H137,2)</f>
        <v>1639.17</v>
      </c>
    </row>
    <row r="138" spans="1:10" ht="22.5">
      <c r="A138" s="39" t="s">
        <v>77</v>
      </c>
      <c r="B138" s="12" t="s">
        <v>444</v>
      </c>
      <c r="C138" s="13" t="s">
        <v>132</v>
      </c>
      <c r="D138" s="14" t="s">
        <v>482</v>
      </c>
      <c r="E138" s="13" t="s">
        <v>8</v>
      </c>
      <c r="F138" s="15">
        <v>4</v>
      </c>
      <c r="G138" s="16">
        <v>203.18</v>
      </c>
      <c r="H138" s="191">
        <v>210.77</v>
      </c>
      <c r="I138" s="18">
        <f t="shared" ref="I138:I139" si="52">TRUNC(F138*G138,2)</f>
        <v>812.72</v>
      </c>
      <c r="J138" s="47">
        <f t="shared" ref="J138:J139" si="53">TRUNC(F138*H138,2)</f>
        <v>843.08</v>
      </c>
    </row>
    <row r="139" spans="1:10" ht="22.5">
      <c r="A139" s="39" t="s">
        <v>78</v>
      </c>
      <c r="B139" s="12" t="s">
        <v>438</v>
      </c>
      <c r="C139" s="13" t="s">
        <v>437</v>
      </c>
      <c r="D139" s="14" t="s">
        <v>480</v>
      </c>
      <c r="E139" s="13" t="s">
        <v>8</v>
      </c>
      <c r="F139" s="15">
        <v>17</v>
      </c>
      <c r="G139" s="16">
        <v>69.97</v>
      </c>
      <c r="H139" s="191">
        <v>73.27</v>
      </c>
      <c r="I139" s="18">
        <f t="shared" si="52"/>
        <v>1189.49</v>
      </c>
      <c r="J139" s="47">
        <f t="shared" si="53"/>
        <v>1245.5899999999999</v>
      </c>
    </row>
    <row r="140" spans="1:10">
      <c r="A140" s="39" t="s">
        <v>79</v>
      </c>
      <c r="B140" s="12" t="s">
        <v>440</v>
      </c>
      <c r="C140" s="13" t="s">
        <v>439</v>
      </c>
      <c r="D140" s="14" t="s">
        <v>481</v>
      </c>
      <c r="E140" s="13" t="s">
        <v>8</v>
      </c>
      <c r="F140" s="15">
        <v>10</v>
      </c>
      <c r="G140" s="16">
        <v>72.36</v>
      </c>
      <c r="H140" s="191">
        <v>75.66</v>
      </c>
      <c r="I140" s="18">
        <f t="shared" ref="I140:I141" si="54">TRUNC(F140*G140,2)</f>
        <v>723.6</v>
      </c>
      <c r="J140" s="47">
        <f t="shared" ref="J140:J141" si="55">TRUNC(F140*H140,2)</f>
        <v>756.6</v>
      </c>
    </row>
    <row r="141" spans="1:10" ht="12" thickBot="1">
      <c r="A141" s="39" t="s">
        <v>80</v>
      </c>
      <c r="B141" s="12" t="s">
        <v>387</v>
      </c>
      <c r="C141" s="13" t="s">
        <v>131</v>
      </c>
      <c r="D141" s="14" t="s">
        <v>386</v>
      </c>
      <c r="E141" s="13" t="s">
        <v>8</v>
      </c>
      <c r="F141" s="15">
        <v>10</v>
      </c>
      <c r="G141" s="16">
        <v>8.43</v>
      </c>
      <c r="H141" s="191">
        <v>8.6199999999999992</v>
      </c>
      <c r="I141" s="18">
        <f t="shared" si="54"/>
        <v>84.3</v>
      </c>
      <c r="J141" s="47">
        <f t="shared" si="55"/>
        <v>86.2</v>
      </c>
    </row>
    <row r="142" spans="1:10" ht="3.95" customHeight="1" thickBot="1">
      <c r="A142" s="112"/>
      <c r="B142" s="113"/>
      <c r="C142" s="114"/>
      <c r="D142" s="114"/>
      <c r="E142" s="114"/>
      <c r="F142" s="114"/>
      <c r="G142" s="114"/>
      <c r="H142" s="114"/>
      <c r="I142" s="114"/>
      <c r="J142" s="115"/>
    </row>
    <row r="143" spans="1:10" ht="13.5" thickBot="1">
      <c r="A143" s="94" t="s">
        <v>133</v>
      </c>
      <c r="B143" s="95"/>
      <c r="C143" s="95"/>
      <c r="D143" s="95"/>
      <c r="E143" s="95"/>
      <c r="F143" s="120" t="s">
        <v>14</v>
      </c>
      <c r="G143" s="120"/>
      <c r="H143" s="120"/>
      <c r="I143" s="96">
        <f>SUM(I144:I145)</f>
        <v>4591.72</v>
      </c>
      <c r="J143" s="97">
        <f>SUM(J144:J145)</f>
        <v>5013.4699999999993</v>
      </c>
    </row>
    <row r="144" spans="1:10" ht="33.75">
      <c r="A144" s="58" t="s">
        <v>81</v>
      </c>
      <c r="B144" s="59" t="s">
        <v>487</v>
      </c>
      <c r="C144" s="60" t="s">
        <v>486</v>
      </c>
      <c r="D144" s="61" t="s">
        <v>492</v>
      </c>
      <c r="E144" s="60" t="s">
        <v>144</v>
      </c>
      <c r="F144" s="62">
        <v>36.5</v>
      </c>
      <c r="G144" s="93">
        <v>86.24</v>
      </c>
      <c r="H144" s="192">
        <v>92.73</v>
      </c>
      <c r="I144" s="63">
        <f t="shared" ref="I144" si="56">TRUNC(F144*G144,2)</f>
        <v>3147.76</v>
      </c>
      <c r="J144" s="64">
        <f t="shared" ref="J144" si="57">TRUNC(F144*H144,2)</f>
        <v>3384.64</v>
      </c>
    </row>
    <row r="145" spans="1:10" ht="23.25" thickBot="1">
      <c r="A145" s="91" t="s">
        <v>82</v>
      </c>
      <c r="B145" s="98" t="s">
        <v>385</v>
      </c>
      <c r="C145" s="86" t="s">
        <v>383</v>
      </c>
      <c r="D145" s="82" t="s">
        <v>384</v>
      </c>
      <c r="E145" s="86" t="s">
        <v>8</v>
      </c>
      <c r="F145" s="99">
        <v>7</v>
      </c>
      <c r="G145" s="85">
        <v>206.28</v>
      </c>
      <c r="H145" s="193">
        <v>232.69</v>
      </c>
      <c r="I145" s="100">
        <f t="shared" ref="I145" si="58">TRUNC(F145*G145,2)</f>
        <v>1443.96</v>
      </c>
      <c r="J145" s="101">
        <f t="shared" ref="J145" si="59">TRUNC(F145*H145,2)</f>
        <v>1628.83</v>
      </c>
    </row>
    <row r="146" spans="1:10" ht="3.95" customHeight="1" thickBot="1">
      <c r="A146" s="116"/>
      <c r="B146" s="117"/>
      <c r="C146" s="118"/>
      <c r="D146" s="118"/>
      <c r="E146" s="118"/>
      <c r="F146" s="118"/>
      <c r="G146" s="118"/>
      <c r="H146" s="118"/>
      <c r="I146" s="118"/>
      <c r="J146" s="119"/>
    </row>
    <row r="147" spans="1:10" ht="13.5" thickBot="1">
      <c r="A147" s="68" t="s">
        <v>134</v>
      </c>
      <c r="B147" s="78"/>
      <c r="C147" s="78"/>
      <c r="D147" s="78"/>
      <c r="E147" s="78"/>
      <c r="F147" s="121" t="s">
        <v>14</v>
      </c>
      <c r="G147" s="121"/>
      <c r="H147" s="121"/>
      <c r="I147" s="88">
        <f>SUM(I148:I160)</f>
        <v>38549.409999999996</v>
      </c>
      <c r="J147" s="87">
        <f>SUM(J148:J160)</f>
        <v>42357.799999999996</v>
      </c>
    </row>
    <row r="148" spans="1:10" ht="22.5">
      <c r="A148" s="35" t="s">
        <v>83</v>
      </c>
      <c r="B148" s="92" t="s">
        <v>410</v>
      </c>
      <c r="C148" s="11" t="s">
        <v>408</v>
      </c>
      <c r="D148" s="37" t="s">
        <v>409</v>
      </c>
      <c r="E148" s="11" t="s">
        <v>139</v>
      </c>
      <c r="F148" s="38">
        <v>304.16000000000003</v>
      </c>
      <c r="G148" s="20">
        <v>33.200000000000003</v>
      </c>
      <c r="H148" s="190">
        <v>36.770000000000003</v>
      </c>
      <c r="I148" s="45">
        <f>TRUNC(F148*G148,2)</f>
        <v>10098.11</v>
      </c>
      <c r="J148" s="46">
        <f>TRUNC(F148*H148,2)</f>
        <v>11183.96</v>
      </c>
    </row>
    <row r="149" spans="1:10" ht="22.5">
      <c r="A149" s="39" t="s">
        <v>84</v>
      </c>
      <c r="B149" s="71" t="s">
        <v>412</v>
      </c>
      <c r="C149" s="13" t="s">
        <v>411</v>
      </c>
      <c r="D149" s="14" t="s">
        <v>495</v>
      </c>
      <c r="E149" s="13" t="s">
        <v>139</v>
      </c>
      <c r="F149" s="15">
        <v>228.41</v>
      </c>
      <c r="G149" s="16">
        <v>47.33</v>
      </c>
      <c r="H149" s="191">
        <v>52.28</v>
      </c>
      <c r="I149" s="18">
        <f>TRUNC(F149*G149,2)</f>
        <v>10810.64</v>
      </c>
      <c r="J149" s="47">
        <f>TRUNC(F149*H149,2)</f>
        <v>11941.27</v>
      </c>
    </row>
    <row r="150" spans="1:10" ht="33.75">
      <c r="A150" s="39" t="s">
        <v>85</v>
      </c>
      <c r="B150" s="71" t="s">
        <v>413</v>
      </c>
      <c r="C150" s="13" t="s">
        <v>135</v>
      </c>
      <c r="D150" s="14" t="s">
        <v>476</v>
      </c>
      <c r="E150" s="13" t="s">
        <v>139</v>
      </c>
      <c r="F150" s="15">
        <v>188.97</v>
      </c>
      <c r="G150" s="16">
        <v>43</v>
      </c>
      <c r="H150" s="191">
        <v>47.95</v>
      </c>
      <c r="I150" s="18">
        <f t="shared" ref="I150" si="60">TRUNC(F150*G150,2)</f>
        <v>8125.71</v>
      </c>
      <c r="J150" s="47">
        <f t="shared" ref="J150" si="61">TRUNC(F150*H150,2)</f>
        <v>9061.11</v>
      </c>
    </row>
    <row r="151" spans="1:10" ht="22.5">
      <c r="A151" s="39" t="s">
        <v>86</v>
      </c>
      <c r="B151" s="71" t="s">
        <v>397</v>
      </c>
      <c r="C151" s="13" t="s">
        <v>396</v>
      </c>
      <c r="D151" s="14" t="s">
        <v>494</v>
      </c>
      <c r="E151" s="13" t="s">
        <v>139</v>
      </c>
      <c r="F151" s="15">
        <v>50.4</v>
      </c>
      <c r="G151" s="16">
        <v>48.73</v>
      </c>
      <c r="H151" s="191">
        <v>52.9</v>
      </c>
      <c r="I151" s="18">
        <f t="shared" ref="I151:I160" si="62">TRUNC(F151*G151,2)</f>
        <v>2455.9899999999998</v>
      </c>
      <c r="J151" s="47">
        <f t="shared" ref="J151:J160" si="63">TRUNC(F151*H151,2)</f>
        <v>2666.16</v>
      </c>
    </row>
    <row r="152" spans="1:10" ht="33.75">
      <c r="A152" s="39" t="s">
        <v>87</v>
      </c>
      <c r="B152" s="71" t="s">
        <v>402</v>
      </c>
      <c r="C152" s="13" t="s">
        <v>400</v>
      </c>
      <c r="D152" s="14" t="s">
        <v>401</v>
      </c>
      <c r="E152" s="13" t="s">
        <v>139</v>
      </c>
      <c r="F152" s="15">
        <v>50.4</v>
      </c>
      <c r="G152" s="16">
        <v>22.44</v>
      </c>
      <c r="H152" s="191">
        <v>24.43</v>
      </c>
      <c r="I152" s="18">
        <f t="shared" si="62"/>
        <v>1130.97</v>
      </c>
      <c r="J152" s="47">
        <f t="shared" si="63"/>
        <v>1231.27</v>
      </c>
    </row>
    <row r="153" spans="1:10" ht="22.5">
      <c r="A153" s="39" t="s">
        <v>176</v>
      </c>
      <c r="B153" s="71" t="s">
        <v>399</v>
      </c>
      <c r="C153" s="13" t="s">
        <v>398</v>
      </c>
      <c r="D153" s="14" t="s">
        <v>474</v>
      </c>
      <c r="E153" s="13" t="s">
        <v>139</v>
      </c>
      <c r="F153" s="15">
        <v>49.14</v>
      </c>
      <c r="G153" s="16">
        <v>16.89</v>
      </c>
      <c r="H153" s="191">
        <v>18.46</v>
      </c>
      <c r="I153" s="18">
        <f t="shared" si="62"/>
        <v>829.97</v>
      </c>
      <c r="J153" s="47">
        <f t="shared" si="63"/>
        <v>907.12</v>
      </c>
    </row>
    <row r="154" spans="1:10" ht="33.75">
      <c r="A154" s="39" t="s">
        <v>177</v>
      </c>
      <c r="B154" s="71" t="s">
        <v>404</v>
      </c>
      <c r="C154" s="13" t="s">
        <v>403</v>
      </c>
      <c r="D154" s="14" t="s">
        <v>475</v>
      </c>
      <c r="E154" s="13" t="s">
        <v>139</v>
      </c>
      <c r="F154" s="15">
        <v>56.31</v>
      </c>
      <c r="G154" s="16">
        <v>22.02</v>
      </c>
      <c r="H154" s="191">
        <v>24</v>
      </c>
      <c r="I154" s="18">
        <f t="shared" si="62"/>
        <v>1239.94</v>
      </c>
      <c r="J154" s="47">
        <f t="shared" si="63"/>
        <v>1351.44</v>
      </c>
    </row>
    <row r="155" spans="1:10">
      <c r="A155" s="39" t="s">
        <v>178</v>
      </c>
      <c r="B155" s="71" t="s">
        <v>407</v>
      </c>
      <c r="C155" s="13" t="s">
        <v>405</v>
      </c>
      <c r="D155" s="14" t="s">
        <v>406</v>
      </c>
      <c r="E155" s="13" t="s">
        <v>139</v>
      </c>
      <c r="F155" s="15">
        <v>42.3</v>
      </c>
      <c r="G155" s="16">
        <v>17.66</v>
      </c>
      <c r="H155" s="191">
        <v>19.37</v>
      </c>
      <c r="I155" s="18">
        <f t="shared" si="62"/>
        <v>747.01</v>
      </c>
      <c r="J155" s="47">
        <f t="shared" si="63"/>
        <v>819.35</v>
      </c>
    </row>
    <row r="156" spans="1:10" ht="33.75">
      <c r="A156" s="39" t="s">
        <v>179</v>
      </c>
      <c r="B156" s="71" t="s">
        <v>257</v>
      </c>
      <c r="C156" s="13" t="s">
        <v>255</v>
      </c>
      <c r="D156" s="14" t="s">
        <v>256</v>
      </c>
      <c r="E156" s="13" t="s">
        <v>198</v>
      </c>
      <c r="F156" s="15">
        <v>67.5</v>
      </c>
      <c r="G156" s="16">
        <v>34.340000000000003</v>
      </c>
      <c r="H156" s="191">
        <v>34.340000000000003</v>
      </c>
      <c r="I156" s="18">
        <f t="shared" si="62"/>
        <v>2317.9499999999998</v>
      </c>
      <c r="J156" s="47">
        <f t="shared" si="63"/>
        <v>2317.9499999999998</v>
      </c>
    </row>
    <row r="157" spans="1:10" ht="22.5">
      <c r="A157" s="39" t="s">
        <v>180</v>
      </c>
      <c r="B157" s="71" t="s">
        <v>254</v>
      </c>
      <c r="C157" s="13" t="s">
        <v>252</v>
      </c>
      <c r="D157" s="14" t="s">
        <v>253</v>
      </c>
      <c r="E157" s="13" t="s">
        <v>139</v>
      </c>
      <c r="F157" s="15">
        <v>15</v>
      </c>
      <c r="G157" s="16">
        <v>4.68</v>
      </c>
      <c r="H157" s="191">
        <v>4.68</v>
      </c>
      <c r="I157" s="18">
        <f t="shared" si="62"/>
        <v>70.2</v>
      </c>
      <c r="J157" s="47">
        <f t="shared" si="63"/>
        <v>70.2</v>
      </c>
    </row>
    <row r="158" spans="1:10" ht="22.5">
      <c r="A158" s="39" t="s">
        <v>181</v>
      </c>
      <c r="B158" s="71" t="s">
        <v>212</v>
      </c>
      <c r="C158" s="13" t="s">
        <v>210</v>
      </c>
      <c r="D158" s="14" t="s">
        <v>211</v>
      </c>
      <c r="E158" s="13" t="s">
        <v>139</v>
      </c>
      <c r="F158" s="15">
        <v>135</v>
      </c>
      <c r="G158" s="16">
        <v>0.95</v>
      </c>
      <c r="H158" s="191">
        <v>1.03</v>
      </c>
      <c r="I158" s="18">
        <f t="shared" si="62"/>
        <v>128.25</v>
      </c>
      <c r="J158" s="47">
        <f t="shared" si="63"/>
        <v>139.05000000000001</v>
      </c>
    </row>
    <row r="159" spans="1:10" ht="22.5">
      <c r="A159" s="39" t="s">
        <v>182</v>
      </c>
      <c r="B159" s="71" t="s">
        <v>209</v>
      </c>
      <c r="C159" s="13" t="s">
        <v>207</v>
      </c>
      <c r="D159" s="14" t="s">
        <v>455</v>
      </c>
      <c r="E159" s="13" t="s">
        <v>208</v>
      </c>
      <c r="F159" s="15">
        <v>540</v>
      </c>
      <c r="G159" s="16">
        <v>0.2</v>
      </c>
      <c r="H159" s="191">
        <v>0.2</v>
      </c>
      <c r="I159" s="18">
        <f t="shared" si="62"/>
        <v>108</v>
      </c>
      <c r="J159" s="47">
        <f t="shared" si="63"/>
        <v>108</v>
      </c>
    </row>
    <row r="160" spans="1:10" ht="12" thickBot="1">
      <c r="A160" s="39" t="s">
        <v>183</v>
      </c>
      <c r="B160" s="71" t="s">
        <v>260</v>
      </c>
      <c r="C160" s="13" t="s">
        <v>258</v>
      </c>
      <c r="D160" s="14" t="s">
        <v>259</v>
      </c>
      <c r="E160" s="13" t="s">
        <v>139</v>
      </c>
      <c r="F160" s="15">
        <v>67.5</v>
      </c>
      <c r="G160" s="16">
        <v>7.21</v>
      </c>
      <c r="H160" s="191">
        <v>8.31</v>
      </c>
      <c r="I160" s="18">
        <f t="shared" si="62"/>
        <v>486.67</v>
      </c>
      <c r="J160" s="47">
        <f t="shared" si="63"/>
        <v>560.91999999999996</v>
      </c>
    </row>
    <row r="161" spans="1:13" ht="3.95" customHeight="1" thickBot="1">
      <c r="A161" s="112"/>
      <c r="B161" s="113"/>
      <c r="C161" s="114"/>
      <c r="D161" s="114"/>
      <c r="E161" s="114"/>
      <c r="F161" s="114"/>
      <c r="G161" s="114"/>
      <c r="H161" s="114"/>
      <c r="I161" s="114"/>
      <c r="J161" s="115"/>
    </row>
    <row r="162" spans="1:13" ht="13.5" thickBot="1">
      <c r="A162" s="68" t="s">
        <v>136</v>
      </c>
      <c r="B162" s="78"/>
      <c r="C162" s="78"/>
      <c r="D162" s="78"/>
      <c r="E162" s="78"/>
      <c r="F162" s="121" t="s">
        <v>14</v>
      </c>
      <c r="G162" s="121"/>
      <c r="H162" s="121"/>
      <c r="I162" s="88"/>
      <c r="J162" s="87"/>
    </row>
    <row r="163" spans="1:13" ht="3.95" customHeight="1" thickBot="1">
      <c r="A163" s="112"/>
      <c r="B163" s="113"/>
      <c r="C163" s="114"/>
      <c r="D163" s="114"/>
      <c r="E163" s="114"/>
      <c r="F163" s="114"/>
      <c r="G163" s="114"/>
      <c r="H163" s="114"/>
      <c r="I163" s="114"/>
      <c r="J163" s="115"/>
    </row>
    <row r="164" spans="1:13" ht="13.5" thickBot="1">
      <c r="A164" s="94" t="s">
        <v>137</v>
      </c>
      <c r="B164" s="95"/>
      <c r="C164" s="95"/>
      <c r="D164" s="95"/>
      <c r="E164" s="95"/>
      <c r="F164" s="120" t="s">
        <v>14</v>
      </c>
      <c r="G164" s="120"/>
      <c r="H164" s="120"/>
      <c r="I164" s="96">
        <f>SUM(I165:I170)</f>
        <v>16121.97</v>
      </c>
      <c r="J164" s="97">
        <f>SUM(J165:J170)</f>
        <v>16280.39</v>
      </c>
    </row>
    <row r="165" spans="1:13">
      <c r="A165" s="58" t="s">
        <v>88</v>
      </c>
      <c r="B165" s="59" t="s">
        <v>262</v>
      </c>
      <c r="C165" s="60" t="s">
        <v>138</v>
      </c>
      <c r="D165" s="61" t="s">
        <v>261</v>
      </c>
      <c r="E165" s="60" t="s">
        <v>8</v>
      </c>
      <c r="F165" s="62">
        <v>1</v>
      </c>
      <c r="G165" s="93">
        <v>3387.05</v>
      </c>
      <c r="H165" s="192">
        <v>3394.71</v>
      </c>
      <c r="I165" s="63">
        <f>TRUNC(F165*G165,2)</f>
        <v>3387.05</v>
      </c>
      <c r="J165" s="64">
        <f>TRUNC(F165*H165,2)</f>
        <v>3394.71</v>
      </c>
    </row>
    <row r="166" spans="1:13">
      <c r="A166" s="39" t="s">
        <v>89</v>
      </c>
      <c r="B166" s="12" t="s">
        <v>265</v>
      </c>
      <c r="C166" s="13" t="s">
        <v>263</v>
      </c>
      <c r="D166" s="14" t="s">
        <v>264</v>
      </c>
      <c r="E166" s="13" t="s">
        <v>8</v>
      </c>
      <c r="F166" s="15">
        <v>22</v>
      </c>
      <c r="G166" s="16">
        <v>40</v>
      </c>
      <c r="H166" s="191">
        <v>40.770000000000003</v>
      </c>
      <c r="I166" s="18">
        <f t="shared" ref="I166:I168" si="64">TRUNC(F166*G166,2)</f>
        <v>880</v>
      </c>
      <c r="J166" s="47">
        <f t="shared" ref="J166:J168" si="65">TRUNC(F166*H166,2)</f>
        <v>896.94</v>
      </c>
    </row>
    <row r="167" spans="1:13" ht="22.5">
      <c r="A167" s="39" t="s">
        <v>90</v>
      </c>
      <c r="B167" s="12" t="s">
        <v>272</v>
      </c>
      <c r="C167" s="13" t="s">
        <v>271</v>
      </c>
      <c r="D167" s="14" t="s">
        <v>457</v>
      </c>
      <c r="E167" s="13" t="s">
        <v>8</v>
      </c>
      <c r="F167" s="15">
        <v>22</v>
      </c>
      <c r="G167" s="16">
        <v>114.8</v>
      </c>
      <c r="H167" s="191">
        <v>116.71</v>
      </c>
      <c r="I167" s="18">
        <f t="shared" si="64"/>
        <v>2525.6</v>
      </c>
      <c r="J167" s="47">
        <f t="shared" si="65"/>
        <v>2567.62</v>
      </c>
    </row>
    <row r="168" spans="1:13">
      <c r="A168" s="39" t="s">
        <v>91</v>
      </c>
      <c r="B168" s="12" t="s">
        <v>267</v>
      </c>
      <c r="C168" s="13" t="s">
        <v>266</v>
      </c>
      <c r="D168" s="14" t="s">
        <v>456</v>
      </c>
      <c r="E168" s="13" t="s">
        <v>8</v>
      </c>
      <c r="F168" s="15">
        <v>2</v>
      </c>
      <c r="G168" s="16">
        <v>239.22</v>
      </c>
      <c r="H168" s="191">
        <v>239.98</v>
      </c>
      <c r="I168" s="18">
        <f t="shared" si="64"/>
        <v>478.44</v>
      </c>
      <c r="J168" s="47">
        <f t="shared" si="65"/>
        <v>479.96</v>
      </c>
    </row>
    <row r="169" spans="1:13" ht="22.5">
      <c r="A169" s="39" t="s">
        <v>92</v>
      </c>
      <c r="B169" s="12" t="s">
        <v>270</v>
      </c>
      <c r="C169" s="13" t="s">
        <v>268</v>
      </c>
      <c r="D169" s="14" t="s">
        <v>269</v>
      </c>
      <c r="E169" s="13" t="s">
        <v>8</v>
      </c>
      <c r="F169" s="15">
        <v>28</v>
      </c>
      <c r="G169" s="16">
        <v>218.97</v>
      </c>
      <c r="H169" s="191">
        <v>221.28</v>
      </c>
      <c r="I169" s="18">
        <f t="shared" ref="I169:I170" si="66">TRUNC(F169*G169,2)</f>
        <v>6131.16</v>
      </c>
      <c r="J169" s="47">
        <f t="shared" ref="J169:J170" si="67">TRUNC(F169*H169,2)</f>
        <v>6195.84</v>
      </c>
    </row>
    <row r="170" spans="1:13" ht="23.25" thickBot="1">
      <c r="A170" s="91" t="s">
        <v>93</v>
      </c>
      <c r="B170" s="98">
        <v>103307</v>
      </c>
      <c r="C170" s="86">
        <v>103307</v>
      </c>
      <c r="D170" s="82" t="s">
        <v>453</v>
      </c>
      <c r="E170" s="86" t="s">
        <v>8</v>
      </c>
      <c r="F170" s="99">
        <v>2</v>
      </c>
      <c r="G170" s="105">
        <v>1359.86</v>
      </c>
      <c r="H170" s="194">
        <v>1372.66</v>
      </c>
      <c r="I170" s="100">
        <f t="shared" si="66"/>
        <v>2719.72</v>
      </c>
      <c r="J170" s="101">
        <f t="shared" si="67"/>
        <v>2745.32</v>
      </c>
    </row>
    <row r="171" spans="1:13" ht="3.95" customHeight="1" thickBot="1">
      <c r="A171" s="116"/>
      <c r="B171" s="117"/>
      <c r="C171" s="118"/>
      <c r="D171" s="118"/>
      <c r="E171" s="118"/>
      <c r="F171" s="118"/>
      <c r="G171" s="118"/>
      <c r="H171" s="118"/>
      <c r="I171" s="118"/>
      <c r="J171" s="119"/>
      <c r="M171" s="44"/>
    </row>
    <row r="172" spans="1:13" ht="13.5" thickBot="1">
      <c r="A172" s="156" t="s">
        <v>94</v>
      </c>
      <c r="B172" s="158"/>
      <c r="C172" s="158"/>
      <c r="D172" s="158"/>
      <c r="E172" s="158"/>
      <c r="F172" s="158"/>
      <c r="G172" s="158"/>
      <c r="H172" s="158"/>
      <c r="I172" s="88">
        <f>+SUM(I20:I170)/2</f>
        <v>487007.43999999971</v>
      </c>
      <c r="J172" s="87">
        <f>+SUM(J20:J170)/2</f>
        <v>506938.25999999978</v>
      </c>
      <c r="M172" s="44"/>
    </row>
    <row r="173" spans="1:13" ht="3.95" customHeight="1" thickBot="1">
      <c r="A173" s="112"/>
      <c r="B173" s="113"/>
      <c r="C173" s="114"/>
      <c r="D173" s="114"/>
      <c r="E173" s="114"/>
      <c r="F173" s="114"/>
      <c r="G173" s="114"/>
      <c r="H173" s="114"/>
      <c r="I173" s="114"/>
      <c r="J173" s="115"/>
    </row>
    <row r="174" spans="1:13" ht="13.5" thickBot="1">
      <c r="A174" s="163" t="s">
        <v>95</v>
      </c>
      <c r="B174" s="164"/>
      <c r="C174" s="164"/>
      <c r="D174" s="164"/>
      <c r="E174" s="164"/>
      <c r="F174" s="165"/>
      <c r="G174" s="49">
        <v>0.2646</v>
      </c>
      <c r="H174" s="197">
        <v>0.20369999999999996</v>
      </c>
      <c r="I174" s="90">
        <f>TRUNC(I172*G174,2)</f>
        <v>128862.16</v>
      </c>
      <c r="J174" s="89">
        <f>TRUNC(J172*H174,2)</f>
        <v>103263.32</v>
      </c>
    </row>
    <row r="175" spans="1:13" ht="13.5" thickBot="1">
      <c r="A175" s="166"/>
      <c r="B175" s="167"/>
      <c r="C175" s="167"/>
      <c r="D175" s="167"/>
      <c r="E175" s="167"/>
      <c r="F175" s="168"/>
      <c r="G175" s="50"/>
      <c r="H175" s="50"/>
      <c r="I175" s="52" t="s">
        <v>12</v>
      </c>
      <c r="J175" s="53" t="s">
        <v>13</v>
      </c>
    </row>
    <row r="176" spans="1:13" ht="13.5" thickBot="1">
      <c r="A176" s="156" t="s">
        <v>96</v>
      </c>
      <c r="B176" s="157"/>
      <c r="C176" s="158"/>
      <c r="D176" s="158"/>
      <c r="E176" s="158"/>
      <c r="F176" s="158"/>
      <c r="G176" s="158"/>
      <c r="H176" s="158"/>
      <c r="I176" s="54">
        <f>SUM(I172+I174)</f>
        <v>615869.59999999974</v>
      </c>
      <c r="J176" s="87">
        <f>SUM(J172+J174)</f>
        <v>610201.57999999984</v>
      </c>
    </row>
    <row r="177" spans="1:11" ht="3.95" customHeight="1" thickBot="1">
      <c r="A177" s="112"/>
      <c r="B177" s="113"/>
      <c r="C177" s="114"/>
      <c r="D177" s="114"/>
      <c r="E177" s="114"/>
      <c r="F177" s="114"/>
      <c r="G177" s="114"/>
      <c r="H177" s="114"/>
      <c r="I177" s="114"/>
      <c r="J177" s="115"/>
    </row>
    <row r="178" spans="1:11" ht="13.5" thickBot="1">
      <c r="A178" s="159"/>
      <c r="B178" s="160"/>
      <c r="C178" s="161"/>
      <c r="D178" s="51" t="s">
        <v>97</v>
      </c>
      <c r="E178" s="162" t="str">
        <f>IF(I176&lt;J176,"VALOR COM DESONERAÇÃO","VALOR SEM DESONERAÇÃO")</f>
        <v>VALOR SEM DESONERAÇÃO</v>
      </c>
      <c r="F178" s="162"/>
      <c r="G178" s="162"/>
      <c r="H178" s="162"/>
      <c r="I178" s="88">
        <f>J176</f>
        <v>610201.57999999984</v>
      </c>
      <c r="J178" s="55"/>
    </row>
    <row r="180" spans="1:11">
      <c r="J180" s="7"/>
      <c r="K180" s="56"/>
    </row>
    <row r="181" spans="1:11">
      <c r="K181" s="56"/>
    </row>
    <row r="182" spans="1:11" ht="14.25">
      <c r="H182" s="106"/>
      <c r="I182" s="107"/>
    </row>
    <row r="183" spans="1:11" ht="14.25">
      <c r="H183" s="107"/>
      <c r="I183" s="107"/>
    </row>
    <row r="187" spans="1:11">
      <c r="D187" s="57"/>
    </row>
  </sheetData>
  <sheetProtection algorithmName="SHA-512" hashValue="wZM4EPjF59XYad5LS52773JYPucOdZ1f7tdR45kB1wDhSoTOmyh6ZbQQfUBr69pIRf+u9KbkAXRD3POfy7YOsQ==" saltValue="t0GrFTsQ7mBNp1HBGiIrjQ==" spinCount="100000" sheet="1" objects="1" scenarios="1" selectLockedCells="1"/>
  <mergeCells count="68">
    <mergeCell ref="A163:J163"/>
    <mergeCell ref="F164:H164"/>
    <mergeCell ref="A176:H176"/>
    <mergeCell ref="A178:C178"/>
    <mergeCell ref="E178:H178"/>
    <mergeCell ref="A171:J171"/>
    <mergeCell ref="A172:H172"/>
    <mergeCell ref="A173:J173"/>
    <mergeCell ref="A174:F174"/>
    <mergeCell ref="A175:F175"/>
    <mergeCell ref="A177:J177"/>
    <mergeCell ref="F134:H134"/>
    <mergeCell ref="F143:H143"/>
    <mergeCell ref="F147:H147"/>
    <mergeCell ref="A161:J161"/>
    <mergeCell ref="F162:H162"/>
    <mergeCell ref="A142:J142"/>
    <mergeCell ref="A146:J146"/>
    <mergeCell ref="A51:J51"/>
    <mergeCell ref="F52:H52"/>
    <mergeCell ref="F55:H55"/>
    <mergeCell ref="F60:H60"/>
    <mergeCell ref="F64:H64"/>
    <mergeCell ref="F23:H23"/>
    <mergeCell ref="A25:J25"/>
    <mergeCell ref="F26:H26"/>
    <mergeCell ref="A32:J32"/>
    <mergeCell ref="F33:H33"/>
    <mergeCell ref="A19:J19"/>
    <mergeCell ref="F20:H20"/>
    <mergeCell ref="A22:J22"/>
    <mergeCell ref="I17:I18"/>
    <mergeCell ref="J17:J18"/>
    <mergeCell ref="A17:A18"/>
    <mergeCell ref="B17:B18"/>
    <mergeCell ref="C17:C18"/>
    <mergeCell ref="D17:D18"/>
    <mergeCell ref="E17:E18"/>
    <mergeCell ref="F17:F18"/>
    <mergeCell ref="G17:G18"/>
    <mergeCell ref="H17:H18"/>
    <mergeCell ref="A10:J10"/>
    <mergeCell ref="A14:J14"/>
    <mergeCell ref="A15:J15"/>
    <mergeCell ref="A16:J16"/>
    <mergeCell ref="L16:Q16"/>
    <mergeCell ref="A6:J6"/>
    <mergeCell ref="A7:J7"/>
    <mergeCell ref="A8:F8"/>
    <mergeCell ref="I8:J8"/>
    <mergeCell ref="A9:F9"/>
    <mergeCell ref="A1:J1"/>
    <mergeCell ref="A2:J2"/>
    <mergeCell ref="A3:J3"/>
    <mergeCell ref="A4:J4"/>
    <mergeCell ref="A5:J5"/>
    <mergeCell ref="A133:J133"/>
    <mergeCell ref="A54:J54"/>
    <mergeCell ref="A59:J59"/>
    <mergeCell ref="A63:J63"/>
    <mergeCell ref="A78:J78"/>
    <mergeCell ref="A82:J82"/>
    <mergeCell ref="A93:J93"/>
    <mergeCell ref="F79:H79"/>
    <mergeCell ref="F83:H83"/>
    <mergeCell ref="F94:H94"/>
    <mergeCell ref="A117:J117"/>
    <mergeCell ref="F118:H118"/>
  </mergeCells>
  <phoneticPr fontId="24" type="noConversion"/>
  <printOptions horizontalCentered="1"/>
  <pageMargins left="0.70866141732283472" right="0.70866141732283472" top="0.87" bottom="0.74803149606299213" header="0.31496062992125984" footer="0.31496062992125984"/>
  <pageSetup paperSize="9" scale="68" fitToHeight="0" orientation="landscape" r:id="rId1"/>
  <headerFooter alignWithMargins="0">
    <oddFooter>&amp;L&amp;"-,Regular"&amp;8PLANILHA ORÇAMENTÁRIA&amp;R&amp;"-,Regular"&amp;8Página &amp;P de &amp;N</oddFoot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vt:lpstr>
      <vt:lpstr>PLANILHA!Area_de_impressao</vt:lpstr>
    </vt:vector>
  </TitlesOfParts>
  <Company>RF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Modelo de Orçamento</dc:title>
  <dc:creator>Manoel Ramos e André Ferraz</dc:creator>
  <cp:lastModifiedBy>Luciana Magliano</cp:lastModifiedBy>
  <cp:lastPrinted>2024-09-09T13:27:25Z</cp:lastPrinted>
  <dcterms:created xsi:type="dcterms:W3CDTF">1998-10-30T13:39:00Z</dcterms:created>
  <dcterms:modified xsi:type="dcterms:W3CDTF">2024-09-09T14:24:19Z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D098A35D7FD34F18BE90DDDEBA2A2D54_12</vt:lpwstr>
  </property>
  <property fmtid="{D5CDD505-2E9C-101B-9397-08002B2CF9AE}" pid="3" name="KSOProductBuildVer">
    <vt:lpwstr>1046-12.2.0.13306</vt:lpwstr>
  </property>
</Properties>
</file>